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Mar 13. Publicado\UM\"/>
    </mc:Choice>
  </mc:AlternateContent>
  <xr:revisionPtr revIDLastSave="0" documentId="8_{3C504E32-A62E-4F06-A2C5-1CC110C46302}" xr6:coauthVersionLast="47" xr6:coauthVersionMax="47" xr10:uidLastSave="{00000000-0000-0000-0000-000000000000}"/>
  <bookViews>
    <workbookView xWindow="-108" yWindow="-108" windowWidth="23256" windowHeight="12456" tabRatio="832" activeTab="3" xr2:uid="{00000000-000D-0000-FFFF-FFFF00000000}"/>
  </bookViews>
  <sheets>
    <sheet name="Notas" sheetId="19" r:id="rId1"/>
    <sheet name="Oportunidades" sheetId="6" state="hidden" r:id="rId2"/>
    <sheet name="Contexto_y_PI" sheetId="16" state="hidden" r:id="rId3"/>
    <sheet name="Plan de Tratamiento" sheetId="21" r:id="rId4"/>
    <sheet name="ControlesA" sheetId="13" r:id="rId5"/>
    <sheet name="Anexos" sheetId="22" r:id="rId6"/>
  </sheets>
  <externalReferences>
    <externalReference r:id="rId7"/>
  </externalReferences>
  <definedNames>
    <definedName name="_xlnm._FilterDatabase" localSheetId="3" hidden="1">'Plan de Tratamiento'!$B$9:$Z$10</definedName>
    <definedName name="AIC">[1]Datos!#REF!</definedName>
    <definedName name="ARC">[1]Datos!#REF!</definedName>
    <definedName name="_xlnm.Print_Area" localSheetId="3">'Plan de Tratamiento'!$B$1:$Z$12</definedName>
    <definedName name="ASS">[1]Datos!#REF!</definedName>
    <definedName name="Direccion">[1]Datos!$C$1:$C$2</definedName>
    <definedName name="Frecuencia">[1]Datos!$B$1:$B$9</definedName>
    <definedName name="GAD">[1]Datos!#REF!</definedName>
    <definedName name="GDI">[1]Datos!#REF!</definedName>
    <definedName name="GFP">[1]Datos!#REF!</definedName>
    <definedName name="GJR">[1]Datos!#REF!</definedName>
    <definedName name="GSC">[1]Datos!#REF!</definedName>
    <definedName name="GTH">[1]Datos!#REF!</definedName>
    <definedName name="IVC">[1]Datos!#REF!</definedName>
    <definedName name="Proceso">[1]Datos!#REF!</definedName>
    <definedName name="Procesos">[1]Datos!#REF!</definedName>
    <definedName name="SGI">[1]Datos!#REF!</definedName>
    <definedName name="TIC">[1]Datos!#REF!</definedName>
    <definedName name="Utilizacion">[1]Datos!#REF!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21" l="1"/>
  <c r="F13" i="21" l="1"/>
  <c r="H13" i="21"/>
  <c r="I13" i="21"/>
  <c r="V13" i="21"/>
  <c r="X13" i="21"/>
  <c r="Y13" i="21"/>
  <c r="Z13" i="21" s="1"/>
  <c r="F14" i="21"/>
  <c r="H14" i="21"/>
  <c r="I14" i="21"/>
  <c r="J14" i="21" s="1"/>
  <c r="V14" i="21"/>
  <c r="X14" i="21"/>
  <c r="Y14" i="21"/>
  <c r="Z14" i="21" s="1"/>
  <c r="F15" i="21"/>
  <c r="H15" i="21"/>
  <c r="I15" i="21"/>
  <c r="J15" i="21" s="1"/>
  <c r="V15" i="21"/>
  <c r="X15" i="21"/>
  <c r="Y15" i="21"/>
  <c r="Z15" i="21" s="1"/>
  <c r="F16" i="21"/>
  <c r="H16" i="21"/>
  <c r="I16" i="21"/>
  <c r="J16" i="21" s="1"/>
  <c r="V16" i="21"/>
  <c r="X16" i="21"/>
  <c r="Y16" i="21"/>
  <c r="Z16" i="21" s="1"/>
  <c r="AA14" i="21" l="1"/>
  <c r="AA13" i="21"/>
  <c r="AA16" i="21"/>
  <c r="AA15" i="21"/>
  <c r="J13" i="21"/>
  <c r="Y12" i="21"/>
  <c r="Z12" i="21" s="1"/>
  <c r="I11" i="21"/>
  <c r="AA11" i="21" s="1"/>
  <c r="I12" i="21"/>
  <c r="J12" i="21" s="1"/>
  <c r="Z11" i="21"/>
  <c r="X11" i="21"/>
  <c r="X12" i="21"/>
  <c r="V11" i="21"/>
  <c r="V12" i="21"/>
  <c r="H11" i="21"/>
  <c r="H12" i="21"/>
  <c r="F11" i="21"/>
  <c r="F12" i="21"/>
  <c r="J11" i="21" l="1"/>
  <c r="AA12" i="21"/>
  <c r="L8" i="6" l="1"/>
  <c r="J8" i="6"/>
  <c r="M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tc={F7B3A0A6-A797-4040-B1B6-F83B524A4603}</author>
    <author>tc={5031877A-14EA-402E-95CD-FCBDFC4CC7CE}</author>
    <author>tc={298197D6-50F4-4A63-90EB-8D9F372D5202}</author>
    <author>tc={078949E7-89FD-4B95-AD5F-0E3DB50F9092}</author>
    <author>tc={DB4921CD-559B-42D7-8847-87B037094437}</author>
    <author>tc={A7A80AD9-48EB-4C94-8620-DBAB62E26A07}</author>
    <author>tc={1B3BB835-5733-4686-BDB2-40D9C90688FD}</author>
    <author>tc={821A7477-4C8C-4807-A1B5-34E8FE9BFF3B}</author>
    <author>tc={1EA3B982-9A84-4580-900C-93E78EA8F27C}</author>
    <author>tc={7D808B71-257E-486E-BFA0-4F78F80ED5EF}</author>
    <author>tc={3A5764E8-D387-4950-9FB7-1611C2C376D2}</author>
    <author>tc={EE8846F5-816F-474D-9DF9-FA9FE87EEA16}</author>
    <author>tc={314EF9CF-5E15-4316-812C-0ABAC4E7E952}</author>
    <author>tc={35E27A1A-9DD3-4CE7-8DD3-9EE3B9581AB7}</author>
    <author>tc={2A0E8C60-E8C0-4620-B026-95B1D3421B3D}</author>
    <author>tc={BEE4CFE6-72EA-4D1F-A784-54D1816BC2E5}</author>
    <author>tc={8EA60130-C966-4E28-BBEF-6CB356180332}</author>
    <author>tc={81AC1E48-D42F-4DB5-8A42-F5D930725ED4}</author>
    <author>tc={465318BD-4EE6-4E29-A4AF-76CF42638C8C}</author>
    <author>tc={7E34C2D9-07D2-4CE2-9493-9D98DBFF2279}</author>
    <author>tc={11C00D92-12FF-4F8B-9312-8128C0CAFB5B}</author>
    <author>tc={40E5CADA-4B48-401C-A026-44546106DA7D}</author>
    <author>tc={83079692-93E2-4008-8072-E7AA392AAFF0}</author>
    <author>tc={142F6C6A-D458-4C69-B68A-878CB6589B87}</author>
    <author>tc={0032CAFA-B3C7-40C6-977A-CEB881D875A3}</author>
    <author>tc={47CC8063-0DA2-43F6-92D0-914E5B98B1D1}</author>
    <author>tc={F9E812FB-058A-49D0-B3B4-E018E7C043EC}</author>
  </authors>
  <commentList>
    <comment ref="A9" authorId="0" shapeId="0" xr:uid="{F7B3A0A6-A797-4040-B1B6-F83B524A46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B9" authorId="1" shapeId="0" xr:uid="{5031877A-14EA-402E-95CD-FCBDFC4CC7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C9" authorId="2" shapeId="0" xr:uid="{298197D6-50F4-4A63-90EB-8D9F372D52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D9" authorId="3" shapeId="0" xr:uid="{078949E7-89FD-4B95-AD5F-0E3DB50F90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K9" authorId="4" shapeId="0" xr:uid="{DB4921CD-559B-42D7-8847-87B0370944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estrategia</t>
      </text>
    </comment>
    <comment ref="L9" authorId="5" shapeId="0" xr:uid="{A7A80AD9-48EB-4C94-8620-DBAB62E26A0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el control según ISO/IEC 27001 Anexo A
</t>
      </text>
    </comment>
    <comment ref="M9" authorId="6" shapeId="0" xr:uid="{1B3BB835-5733-4686-BDB2-40D9C90688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Describir las actividades que se realizaran para atender el control seleccionado</t>
      </text>
    </comment>
    <comment ref="N9" authorId="7" shapeId="0" xr:uid="{821A7477-4C8C-4807-A1B5-34E8FE9BFF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el cargo del responsable de la actividad</t>
      </text>
    </comment>
    <comment ref="Q9" authorId="8" shapeId="0" xr:uid="{1EA3B982-9A84-4580-900C-93E78EA8F2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periodicidad</t>
      </text>
    </comment>
    <comment ref="R9" authorId="9" shapeId="0" xr:uid="{7D808B71-257E-486E-BFA0-4F78F80ED5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fecha</t>
      </text>
    </comment>
    <comment ref="S9" authorId="10" shapeId="0" xr:uid="{3A5764E8-D387-4950-9FB7-1611C2C376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valor</t>
      </text>
    </comment>
    <comment ref="T9" authorId="11" shapeId="0" xr:uid="{EE8846F5-816F-474D-9DF9-FA9FE87EEA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fecha</t>
      </text>
    </comment>
    <comment ref="AA9" authorId="12" shapeId="0" xr:uid="{314EF9CF-5E15-4316-812C-0ABAC4E7E9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automático</t>
      </text>
    </comment>
    <comment ref="E10" authorId="13" shapeId="0" xr:uid="{35E27A1A-9DD3-4CE7-8DD3-9EE3B9581A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F10" authorId="14" shapeId="0" xr:uid="{2A0E8C60-E8C0-4620-B026-95B1D3421B3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G10" authorId="15" shapeId="0" xr:uid="{BEE4CFE6-72EA-4D1F-A784-54D1816BC2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H10" authorId="16" shapeId="0" xr:uid="{8EA60130-C966-4E28-BBEF-6CB3561803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I10" authorId="17" shapeId="0" xr:uid="{81AC1E48-D42F-4DB5-8A42-F5D930725E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J10" authorId="18" shapeId="0" xr:uid="{465318BD-4EE6-4E29-A4AF-76CF42638C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de la Matriz de Riesgos de Seguridad de la Información</t>
      </text>
    </comment>
    <comment ref="O10" authorId="19" shapeId="0" xr:uid="{7E34C2D9-07D2-4CE2-9493-9D98DBFF22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fecha</t>
      </text>
    </comment>
    <comment ref="P10" authorId="20" shapeId="0" xr:uid="{11C00D92-12FF-4F8B-9312-8128C0CAFB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Registrar fech</t>
      </text>
    </comment>
    <comment ref="U10" authorId="21" shapeId="0" xr:uid="{40E5CADA-4B48-401C-A026-44546106DA7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V10" authorId="22" shapeId="0" xr:uid="{83079692-93E2-4008-8072-E7AA392AAF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impacto</t>
      </text>
    </comment>
    <comment ref="W10" authorId="23" shapeId="0" xr:uid="{142F6C6A-D458-4C69-B68A-878CB6589B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valor</t>
      </text>
    </comment>
    <comment ref="X10" authorId="24" shapeId="0" xr:uid="{0032CAFA-B3C7-40C6-977A-CEB881D875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al seleccionar el valor de probabilidad</t>
      </text>
    </comment>
    <comment ref="Y10" authorId="25" shapeId="0" xr:uid="{47CC8063-0DA2-43F6-92D0-914E5B98B1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automático por la multiplicación de los valores de impacto y probabilidad</t>
      </text>
    </comment>
    <comment ref="Z10" authorId="26" shapeId="0" xr:uid="{F9E812FB-058A-49D0-B3B4-E018E7C043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Nivel automático que se asigna según el valor del riesgo</t>
      </text>
    </comment>
  </commentList>
</comments>
</file>

<file path=xl/sharedStrings.xml><?xml version="1.0" encoding="utf-8"?>
<sst xmlns="http://schemas.openxmlformats.org/spreadsheetml/2006/main" count="277" uniqueCount="247">
  <si>
    <t>Notas</t>
  </si>
  <si>
    <r>
      <t>DETERMINACION DEL NIVEL DE RIESGOS</t>
    </r>
    <r>
      <rPr>
        <sz val="10"/>
        <rFont val="Arial"/>
        <family val="2"/>
      </rPr>
      <t xml:space="preserve">
• El nivel del riesgo es la combinación de la probabilidad y el impacto, es decir NR = P * I
</t>
    </r>
  </si>
  <si>
    <t>Aprobado por:</t>
  </si>
  <si>
    <t>Fecha de Identificación</t>
  </si>
  <si>
    <t>Proceso donde se identifica el riesgo</t>
  </si>
  <si>
    <t>Código Riesgo</t>
  </si>
  <si>
    <t>Descripción del Riesgo</t>
  </si>
  <si>
    <t>IMPACTO</t>
  </si>
  <si>
    <t>Probabilidad</t>
  </si>
  <si>
    <t>Alto</t>
  </si>
  <si>
    <t>Mitigar</t>
  </si>
  <si>
    <t>Bajo</t>
  </si>
  <si>
    <t>MATRIZ DE OPORTUNIDADES</t>
  </si>
  <si>
    <t>IDENTIFICACION DE OPORTUNIDADES</t>
  </si>
  <si>
    <t>ANALISIS DE OPORTUNIDAD</t>
  </si>
  <si>
    <t>VALORACION</t>
  </si>
  <si>
    <t>PLAN DE TRATAMIENTO DE OPORTUNIDADES</t>
  </si>
  <si>
    <t>Proceso donde se identifica la Oportunidad</t>
  </si>
  <si>
    <t>Código Oportunidad</t>
  </si>
  <si>
    <t>Oportunidad</t>
  </si>
  <si>
    <t>Fortalezas</t>
  </si>
  <si>
    <t>Contexto</t>
  </si>
  <si>
    <t>Partes Interesadas</t>
  </si>
  <si>
    <t>Dueño de la Oportunidad</t>
  </si>
  <si>
    <t>Impacto</t>
  </si>
  <si>
    <t>Valor del Nivel de Oportunidad</t>
  </si>
  <si>
    <t>Nivel de 
Oportunidad</t>
  </si>
  <si>
    <t>Estrategias de Tratamiento</t>
  </si>
  <si>
    <t>Actividades</t>
  </si>
  <si>
    <t>Responsables</t>
  </si>
  <si>
    <t>Fecha Inicio</t>
  </si>
  <si>
    <t>Fecha Fin</t>
  </si>
  <si>
    <t>Implementación</t>
  </si>
  <si>
    <t>Eficacia Esperada</t>
  </si>
  <si>
    <t>Estado</t>
  </si>
  <si>
    <t>% Avance</t>
  </si>
  <si>
    <t>F1. Se cuenta con un equipo multidisciplinario, calificado, comprometido, con trayectoria, experiencia y principios para el desarrollo de sus labores.</t>
  </si>
  <si>
    <t>Alta Dirección</t>
  </si>
  <si>
    <t>F2. Se realizan programas de capacitación para el personal de la SUNASS con el objeto de mejorar su desempeño profesional.</t>
  </si>
  <si>
    <t>Personal de la SUNASS</t>
  </si>
  <si>
    <r>
      <t>F3.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 Narrow"/>
        <family val="2"/>
      </rPr>
      <t>Se cuenta con un Sistema de Gestión de la Calidad certificado.</t>
    </r>
  </si>
  <si>
    <t>Empresas Prestadoras del Servicio de Saneamiento</t>
  </si>
  <si>
    <t>F4. Se cumple con la ley de Datos Personales.</t>
  </si>
  <si>
    <t>Ministerio de Vivienda, Construcción y Saneamiento - MVCS</t>
  </si>
  <si>
    <t>F5. Se cuenta con un Comité de Gobierno Digital y un Oficial de Seguridad Digital.</t>
  </si>
  <si>
    <t>Usuarios de Servicios de Saneamiento</t>
  </si>
  <si>
    <t>F6. Se cuenta con el compromiso de la Alta Dirección en la implementación y certificación de sistemas de gestión.</t>
  </si>
  <si>
    <t>Proveedores de Servicios Especializados (consultores)</t>
  </si>
  <si>
    <t>F7. El personal se encuentra familiarizado y comprometido con la implementación y certificación de sistemas de gestión.</t>
  </si>
  <si>
    <t>Presidencia del Consejo de Ministros - PCM</t>
  </si>
  <si>
    <r>
      <t>F8.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 Narrow"/>
        <family val="2"/>
      </rPr>
      <t>Existe un alto grado de implementación de la gestión por procesos.</t>
    </r>
  </si>
  <si>
    <t>Autoridad Nacional de Protección de datos personales</t>
  </si>
  <si>
    <t>F9. Se ha implementado la notificación a través de la casilla electrónica</t>
  </si>
  <si>
    <t>D1. Existencia de procesos manuales que podrían ser automatizados a través de las TI.</t>
  </si>
  <si>
    <t>D2. Cantidad de personal insuficiente para atender el incremento de carga laboral en el ejercicio de las funciones y competencias de la SUNASS.</t>
  </si>
  <si>
    <t>D3. Bajo nivel de implementación del Gobierno Digital (firma digital, digitalización de documentos/expedientes, sistematización de procesos, seguridad de la información) en nuestra institución.</t>
  </si>
  <si>
    <t>D4. Falta de actualización de los documentos necesarios para asegurar la continuidad de las operaciones de la SUNASS, ante la ocurrencia de eventos no previstos.</t>
  </si>
  <si>
    <t>D5. Bajo nivel de implementación de aspectos de seguridad de la información en la SUNASS.</t>
  </si>
  <si>
    <t>D6. Falta de programas de capacitación o toma de conciencia al personal en Seguridad de la Información.</t>
  </si>
  <si>
    <t>O1. Aprovechar el uso de las TIC´s para el cumplimiento de los objetivos institucionales.</t>
  </si>
  <si>
    <t>O2. Normativas definidas para la protección de datos personales y Gobierno Digital.</t>
  </si>
  <si>
    <t>O3. Impulso del gobierno para el cumplimiento de la Resolución Ministerial Nº 004-2016-PCM, uso obligatorio de la Norma Técnica Peruana NTP ISO/IEC 27001:2014.</t>
  </si>
  <si>
    <t>O4. Aparición de nuevas tecnologías para incrementar la seguridad de la información.</t>
  </si>
  <si>
    <t>A1. Falta de información confiable de los prestadores y de los usuarios de los servicios de saneamiento.</t>
  </si>
  <si>
    <t>A2. Autonomía económica limitada de la SUNASS para el uso de los recursos ordinarios establecida en la ley de presupuesto.</t>
  </si>
  <si>
    <t>A3. Cambios normativos que impactan en el marco regulatorio de las Sunass.</t>
  </si>
  <si>
    <t>A4. Ocurrencia de eventos como pandemias, desastres naturales, incendios, entre otros; que afecten las operaciones de la SUNASS.</t>
  </si>
  <si>
    <t>A5. Paralización de las actividades de organizaciones, que afecten las operaciones de la SUNASS.</t>
  </si>
  <si>
    <t>A.6 Ataques informáticos que afecten la operación de la SUNASS y la imagen institucional.</t>
  </si>
  <si>
    <t>PROBABILIDAD</t>
  </si>
  <si>
    <t>CONTROLES DEL ANEXO A</t>
  </si>
  <si>
    <r>
      <t xml:space="preserve">EVALUACIÓN DE RIESGOS
</t>
    </r>
    <r>
      <rPr>
        <sz val="10"/>
        <color rgb="FF000000"/>
        <rFont val="Arial"/>
        <family val="2"/>
      </rPr>
      <t xml:space="preserve">• Se identifican los riesgos de seguridad de la información para los activos con nivel de criticidad: Crítico y Alto.
• Se identifican riesgos de seguridad de la información de confidencialidad, integridad y disponibilidad de la información del alcance del SGSI
</t>
    </r>
    <r>
      <rPr>
        <sz val="10"/>
        <color rgb="FFFF0000"/>
        <rFont val="Arial"/>
        <family val="2"/>
      </rPr>
      <t>• Se identifican riesgos inherentes (sin la aplicación de controles) y riesgos residuales (riesgo remanente posterior a la aplicación de controles).
• En concordancia con el procedimiento GDI-MAS-PR00 Gestión Integral de Riesgos de la Sunass, se ha establecido cuatro niveles de evaluación de riesgos, los cuales son: Bajo, Medio, Alto y Muy Alto. Tanto para la probabilidad como para determinar el impacto.</t>
    </r>
    <r>
      <rPr>
        <b/>
        <sz val="10"/>
        <color rgb="FF000000"/>
        <rFont val="Arial"/>
        <family val="2"/>
      </rPr>
      <t xml:space="preserve">
</t>
    </r>
  </si>
  <si>
    <r>
      <t>SOBRE LOS NIVELES Y CRITERIOS DE ACEPTACION DE RIESGOS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• En concordancia con el procedimiento GDI-MAS-PR00 Gestión Integral de Riesgos de la Sunass, se aceptan aquellos riesgos de nivel “Bajo”, y no se aceptan los riesgos de nivel "Medio", “Alto” y “Muy Alto” los cuales deben ser tratados.</t>
    </r>
  </si>
  <si>
    <t>Eficacia del control</t>
  </si>
  <si>
    <t>VALOR</t>
  </si>
  <si>
    <t>NIVEL</t>
  </si>
  <si>
    <t>RIESGO</t>
  </si>
  <si>
    <t>A.5.1 Políticas de Seguridad de la Información</t>
  </si>
  <si>
    <t>A.5.2 Roles y responsabilidades de seguridad de la información</t>
  </si>
  <si>
    <t>A.5.3 Segregación de funciones</t>
  </si>
  <si>
    <t>A.5.4 Responsabilidades de la Dirección</t>
  </si>
  <si>
    <t>A.5.5 Contacto con Autoridades</t>
  </si>
  <si>
    <t>A.5.6 Contacto con grupos especiales de Interés</t>
  </si>
  <si>
    <t>A.5.7 Inteligencia de Amenazas</t>
  </si>
  <si>
    <t>A.5.8 Seguridad de la Información en la gestión de proyectos</t>
  </si>
  <si>
    <t>A.5.9 Inventario de Información y otros activos</t>
  </si>
  <si>
    <t>A.5.10 Uso aceptable de la información y otros activos</t>
  </si>
  <si>
    <t>A.5.11 Devolución de activos</t>
  </si>
  <si>
    <t>A.5.12 Clasificación de la información</t>
  </si>
  <si>
    <t>A.5.13 Etiquetado de la información</t>
  </si>
  <si>
    <t>A.5.14 Transferencia de información</t>
  </si>
  <si>
    <t>A.5.15 Control de acceso</t>
  </si>
  <si>
    <t>A.5.16 Gestión de identidad</t>
  </si>
  <si>
    <t>A.5.17 Información de autenticación</t>
  </si>
  <si>
    <t>A.5.18 Derechos de acceso</t>
  </si>
  <si>
    <t>A.5.19 Seguridad de la información en las relaciones con los proveedores</t>
  </si>
  <si>
    <t>A.5.20 Abordar la seguridad de la información en los acuerdos con proveedores</t>
  </si>
  <si>
    <t>A.5.21 Gestión de la seguridad de la información en la cadena de suministro de las TIC</t>
  </si>
  <si>
    <t>A.5.22 Seguimiento, revisión y gestión de cambios de servicios de proveedores</t>
  </si>
  <si>
    <t>A.5.23 Seguridad de la información para el uso de servicios en la nube</t>
  </si>
  <si>
    <t>A.5.24 Planificación y preparación de la gestión de incidentes de seguridad de la información</t>
  </si>
  <si>
    <t>A.5.25 Evaluación y decisión sobre eventos de seguridad de la información</t>
  </si>
  <si>
    <t>A.5.26 Respuesta a incidentes de seguridad de la información</t>
  </si>
  <si>
    <t>A.5.27 Aprendiendo de los incidentes de seguridad de la información</t>
  </si>
  <si>
    <t>A.5.28 Recopilación de pruebas</t>
  </si>
  <si>
    <t>A.5.29 Seguridad de la información durante la interrupción</t>
  </si>
  <si>
    <t>A.5.30 Preparación de las TIC para la continuidad del negocio</t>
  </si>
  <si>
    <t>A.5.31 Requisitos legales, estatutarios, reglamentarios y contractuales</t>
  </si>
  <si>
    <t>A.5.32 Derechos de propiedad intelectual</t>
  </si>
  <si>
    <t>A.5.33 Protección de registros</t>
  </si>
  <si>
    <t>A.5.34 Privacidad y protección de PII</t>
  </si>
  <si>
    <t>A.5.35 Revisión independiente de la seguridad de la información</t>
  </si>
  <si>
    <t>A.5.36 Cumplimiento de políticas, normas y estándares de seguridad de la información</t>
  </si>
  <si>
    <t>A.5.37 Procedimientos operativos documentados</t>
  </si>
  <si>
    <t>A.6.1 Selección</t>
  </si>
  <si>
    <t>A.6.2 Términos y condiciones de empleo</t>
  </si>
  <si>
    <t>A.6.3 Concientización, educación y capacitación en seguridad de la información</t>
  </si>
  <si>
    <t>A.6.4 Proceso disciplinario</t>
  </si>
  <si>
    <t>A.6.5 Responsabilidades después de la terminación o cambio de empleo</t>
  </si>
  <si>
    <t>A.6.6 Acuerdos de confidencialidad o no divulgación</t>
  </si>
  <si>
    <t>A.6.7 Trabajo Remoto</t>
  </si>
  <si>
    <t>A.6.8 Reporte de eventos de seguridad de la información</t>
  </si>
  <si>
    <t>A.7.1 Perímetros de seguridad física</t>
  </si>
  <si>
    <t>A.7.2 Entrada física</t>
  </si>
  <si>
    <t>A.7.3 Aseguramiento de oficinas, salas e instalaciones</t>
  </si>
  <si>
    <t>A.7.4 Supervisión de la seguridad física</t>
  </si>
  <si>
    <t>A.7.5 Protección contra amenazas físicas y ambientales</t>
  </si>
  <si>
    <t>A.7.6 Trabajar en áreas seguras</t>
  </si>
  <si>
    <t>A.7.7 Escritorio despejado y pantalla despejada</t>
  </si>
  <si>
    <t>A.7.8 Ubicación y protección del equipo</t>
  </si>
  <si>
    <t>A.7.9 Seguridad de los activos fuera de las instalaciones</t>
  </si>
  <si>
    <t>A.7.10 Medios de almacenamiento</t>
  </si>
  <si>
    <t>A.7.11 Utilidades de apoyo</t>
  </si>
  <si>
    <t>A.7.12 Seguridad del cableado</t>
  </si>
  <si>
    <t>A.7.13 Mantenimiento de equipos</t>
  </si>
  <si>
    <t>A.7.14 Eliminación segura o reutilización de equipos</t>
  </si>
  <si>
    <t>A.8.1 Dispositivos de punto final de usuario</t>
  </si>
  <si>
    <t>A.8.2 Derechos de acceso privilegiado</t>
  </si>
  <si>
    <t>A.8.3 Restricción de acceso a la información</t>
  </si>
  <si>
    <t>A.8.4 Acceso al código fuente</t>
  </si>
  <si>
    <t>A.8.5 Autenticación segura</t>
  </si>
  <si>
    <t>A.8.6 Gestión de la capacidad</t>
  </si>
  <si>
    <t>A.8.7 Protección contra malware</t>
  </si>
  <si>
    <t>A.8.8 Gestión de vulnerabilidades técnicas</t>
  </si>
  <si>
    <t>A.8.9 Gestión de la configuración</t>
  </si>
  <si>
    <t>A.8.10 Eliminación de información</t>
  </si>
  <si>
    <t>A.8.11 Enmascaramiento de datos</t>
  </si>
  <si>
    <t>A.8.12 Prevención de fuga de datos</t>
  </si>
  <si>
    <t>A.8.13 Copia de seguridad de la información</t>
  </si>
  <si>
    <t>A.8.14 Redundancia de las instalaciones de procesamiento de información</t>
  </si>
  <si>
    <t>A.8.15 Registro</t>
  </si>
  <si>
    <t>A.8.16 Actividades de monitoreo</t>
  </si>
  <si>
    <t>A.8.17 Sincronización del reloj</t>
  </si>
  <si>
    <t>A.8.18 Uso de programas de utilidad privilegiados</t>
  </si>
  <si>
    <t>A.8.19 Instalación de software en sistemas operativos</t>
  </si>
  <si>
    <t>A.8.20 Seguridad de redes</t>
  </si>
  <si>
    <t>A.8.21 Seguridad de los servicios de red</t>
  </si>
  <si>
    <t>A.8.22 Segregación de redes</t>
  </si>
  <si>
    <t>A.8.23 Filtrado web</t>
  </si>
  <si>
    <t>A.8.24 Uso de criptografía</t>
  </si>
  <si>
    <t>A.8.25 Ciclo de vida de desarrollo seguro</t>
  </si>
  <si>
    <t>A.8.26 Requisitos de seguridad de la aplicación</t>
  </si>
  <si>
    <t>A.8.27 Arquitectura del sistema seguro y principios de ingeniería</t>
  </si>
  <si>
    <t>A.8.28 Codificación segura</t>
  </si>
  <si>
    <t>A.8.29 Pruebas de seguridad en desarrollo y aceptación</t>
  </si>
  <si>
    <t>A.8.30 Desarrollo subcontratado</t>
  </si>
  <si>
    <t>A.8.31 Separación de los entornos de desarrollo, prueba y producción</t>
  </si>
  <si>
    <t>A.8.32 Gestión de cambios</t>
  </si>
  <si>
    <t>A.8.33 Información de prueba</t>
  </si>
  <si>
    <t>A.8.34 Protección de los sistemas de información durante las pruebas de auditoría</t>
  </si>
  <si>
    <t>DESCRIPCIÓN</t>
  </si>
  <si>
    <t>Baja</t>
  </si>
  <si>
    <r>
      <t xml:space="preserve">Poco probable de que ocurra, </t>
    </r>
    <r>
      <rPr>
        <b/>
        <i/>
        <sz val="11"/>
        <color rgb="FF000000"/>
        <rFont val="Arial Narrow"/>
        <family val="2"/>
      </rPr>
      <t>en circunstancias excepcionales</t>
    </r>
  </si>
  <si>
    <t>0% &lt; P &lt;= 25%</t>
  </si>
  <si>
    <t>Media</t>
  </si>
  <si>
    <t>Ocurre esporádicamente</t>
  </si>
  <si>
    <t>25% &lt; P &lt;= 50%</t>
  </si>
  <si>
    <t>Alta</t>
  </si>
  <si>
    <t>Ocurre de vez en cuando</t>
  </si>
  <si>
    <t>50% &lt; P &lt;= 75%</t>
  </si>
  <si>
    <t>Muy alta</t>
  </si>
  <si>
    <t>Ocurre con frecuencia</t>
  </si>
  <si>
    <t>75% &lt; P &lt; 100%</t>
  </si>
  <si>
    <t>Efecto poco significativo en los productos o servicios o en la confidencialidad, integridad o disponibilidad de los activos de información vinculados que no tendría repercusión externa.</t>
  </si>
  <si>
    <t>Medio</t>
  </si>
  <si>
    <t>Efecto moderado en los productos o servicios o en la confidencialidad, integridad o disponibilidad de los activos de información vinculados que podría tener repercusión externa, pero no mediática.</t>
  </si>
  <si>
    <t>Efecto significativo en los productos o servicios o  en la confidencialidad, integridad o disponibilidad de los activos de información vinculados con repercusión externa y podría tener repercusión mediática.</t>
  </si>
  <si>
    <t>Muy alto</t>
  </si>
  <si>
    <t>Efecto significativo en los productos o servicios o en la confidencialidad, integridad o disponibilidad de los activos de información vinculados con repercusión externa y mediática.</t>
  </si>
  <si>
    <t>NIVEL DEL RIESGO</t>
  </si>
  <si>
    <t>CALIFICACIÓN (C)</t>
  </si>
  <si>
    <t>Riesgo bajo (RB)</t>
  </si>
  <si>
    <t>0 &lt; C &lt; = 24</t>
  </si>
  <si>
    <t>Riesgo medio (RM)</t>
  </si>
  <si>
    <t>24 &lt; C &lt; = 40</t>
  </si>
  <si>
    <t>Riesgo alto (RA)</t>
  </si>
  <si>
    <t>40 &lt; C &lt; = 64</t>
  </si>
  <si>
    <t>Riesgo muy alto (RMA)</t>
  </si>
  <si>
    <t>64 &lt; C &lt; = 100</t>
  </si>
  <si>
    <t>ACCIÓN</t>
  </si>
  <si>
    <t>Aceptar pasivamente</t>
  </si>
  <si>
    <t>Consiste en tomar la decisión de no hacer absolutamente nada para enfrentar la amenaza y tampoco el problema.</t>
  </si>
  <si>
    <t>Aceptar activamente</t>
  </si>
  <si>
    <t>Consiste en tomar la decisión de no hacer nada para enfrentar la amenaza, pero sí preparar un plan de acción para enfrentar el problema.</t>
  </si>
  <si>
    <t>Consiste en reducir la probabilidad de ocurrencia y/o el impacto de la amenaza.</t>
  </si>
  <si>
    <t>Transferir</t>
  </si>
  <si>
    <t>Consiste en trasladar la responsabilidad de la gestión de la amenaza a otro y este decidirá cómo lo enfrenta y asumirá las consecuencias en caso la amenaza ocurra.</t>
  </si>
  <si>
    <t>Evitar</t>
  </si>
  <si>
    <t>Consiste en eliminar la amenaza haciendo cero la probabilidad de ocurrencia y/o el impacto.</t>
  </si>
  <si>
    <t>RESPONDER</t>
  </si>
  <si>
    <t>&gt; 3 meses</t>
  </si>
  <si>
    <t>El riesgo podrá comenzar a ser respondido en un plazo mayor a los 3 meses.</t>
  </si>
  <si>
    <t>Entre 2 y 3 meses</t>
  </si>
  <si>
    <t>El riesgo debe comenzar a ser respondido en un plazo entre 2 y 3 meses.</t>
  </si>
  <si>
    <t>Entre 1 y 2 meses</t>
  </si>
  <si>
    <t>El riesgo debe comenzar a ser respondido en un plazo entre 1 y 2 meses.</t>
  </si>
  <si>
    <t>&lt; 1 mes</t>
  </si>
  <si>
    <t>El riesgo debe comenzar a ser respondido en un plazo no mayor a 1 mes.</t>
  </si>
  <si>
    <t>URGENCIA</t>
  </si>
  <si>
    <t>ESTRATEGIA</t>
  </si>
  <si>
    <t>ESTRATEGIA TRATAMIENTO</t>
  </si>
  <si>
    <t>Control a Implementar
(Anexo A)</t>
  </si>
  <si>
    <t>Dueño del riesgo</t>
  </si>
  <si>
    <t>Responsable</t>
  </si>
  <si>
    <t>Riesgo</t>
  </si>
  <si>
    <t>Estrategia</t>
  </si>
  <si>
    <t>Programación</t>
  </si>
  <si>
    <t>Frecuencia de seguimiento</t>
  </si>
  <si>
    <t>RIESGO RESIDUAL ALCANZADO</t>
  </si>
  <si>
    <t>SEGUIMIENTO</t>
  </si>
  <si>
    <t>Avance de implementación
(%)</t>
  </si>
  <si>
    <t>Fecha de inicio
(DD/MM/AAAA)</t>
  </si>
  <si>
    <t>Fecha de término
(DD/MM/AAAA)</t>
  </si>
  <si>
    <t>Fecha de seguimiento
(DD/MM/AAAA)</t>
  </si>
  <si>
    <t>Fecha de Medición Residual
(DD/MM/AAAA)</t>
  </si>
  <si>
    <t>EVALUACIÓN DEL RIESGO ACTUAL</t>
  </si>
  <si>
    <t>TRATAMIENTO DE RIESGOS</t>
  </si>
  <si>
    <r>
      <t xml:space="preserve">PRIORIDAD
</t>
    </r>
    <r>
      <rPr>
        <sz val="10"/>
        <color rgb="FFFF0000"/>
        <rFont val="Arial"/>
        <family val="2"/>
      </rPr>
      <t>• En concordancia con el procedimiento GDI-MAS-PR00 Gestión Integral de Riesgos de la Sunass, la priorización de un riesgo resulta de la combinación del nivel de riesgo y su urgencia.
• La urgencia de un riesgos determina el tiempo en el que debe ser gestionado, los niveles son "Baja", "media", "alta" y "muy alta" y el detalle se encuentra descrito en el GDI-MAS-PR00 Gestión Integral de Riesgos de la Sunass.</t>
    </r>
  </si>
  <si>
    <t>Código formato: GDI-MAS-FM031</t>
  </si>
  <si>
    <t>PLAN DE TRATAMIENTO DE RIESGOS DE SEGURIDAD DE LA INFORMACIÓN</t>
  </si>
  <si>
    <t>Versión del formato: 002</t>
  </si>
  <si>
    <t>Elaborado / Modificado por:</t>
  </si>
  <si>
    <t>Revisado por:</t>
  </si>
  <si>
    <t>&lt;Nombre y puesto de la persona que elabora o actualiza el documento &gt;</t>
  </si>
  <si>
    <t>&lt;Nombre y puesto de la persona que revisa el documento&gt;</t>
  </si>
  <si>
    <t>&lt;Nombre y puesto del/ de la dueño/a del riesgo&gt;</t>
  </si>
  <si>
    <t xml:space="preserve">Fecha de vigencia del formato: 12/03/2025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</si>
</sst>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2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26241F"/>
      <name val="Calibri"/>
      <family val="2"/>
      <scheme val="minor"/>
    </font>
    <font>
      <sz val="11"/>
      <color rgb="FF26241F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1"/>
      <color rgb="FF00B050"/>
      <name val="Arial Narrow"/>
      <family val="2"/>
    </font>
    <font>
      <b/>
      <sz val="11"/>
      <color rgb="FFFFC000"/>
      <name val="Arial Narrow"/>
      <family val="2"/>
    </font>
    <font>
      <b/>
      <sz val="11"/>
      <color rgb="FFFF9999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i/>
      <sz val="11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rgb="FF80808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AFEE1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FCD4CC"/>
        <bgColor indexed="64"/>
      </patternFill>
    </fill>
    <fill>
      <patternFill patternType="solid">
        <fgColor rgb="FFF9A9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1" xfId="0" applyFont="1" applyBorder="1" applyAlignment="1">
      <alignment horizontal="center" vertic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0" fontId="7" fillId="0" borderId="1" xfId="0" applyFont="1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readingOrder="1"/>
    </xf>
    <xf numFmtId="0" fontId="21" fillId="0" borderId="33" xfId="0" applyFont="1" applyBorder="1"/>
    <xf numFmtId="0" fontId="22" fillId="0" borderId="33" xfId="0" applyFont="1" applyBorder="1" applyAlignment="1">
      <alignment readingOrder="1"/>
    </xf>
    <xf numFmtId="0" fontId="22" fillId="0" borderId="33" xfId="0" applyFont="1" applyBorder="1"/>
    <xf numFmtId="0" fontId="23" fillId="12" borderId="34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3" fillId="12" borderId="28" xfId="0" applyFont="1" applyFill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/>
    </xf>
    <xf numFmtId="0" fontId="23" fillId="13" borderId="24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3" fillId="14" borderId="24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3" fillId="15" borderId="24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3" fillId="16" borderId="24" xfId="0" applyFont="1" applyFill="1" applyBorder="1" applyAlignment="1">
      <alignment horizontal="center" vertical="center"/>
    </xf>
    <xf numFmtId="0" fontId="23" fillId="12" borderId="23" xfId="0" applyFont="1" applyFill="1" applyBorder="1" applyAlignment="1">
      <alignment horizontal="center" vertical="center"/>
    </xf>
    <xf numFmtId="0" fontId="23" fillId="12" borderId="35" xfId="0" applyFont="1" applyFill="1" applyBorder="1" applyAlignment="1">
      <alignment horizontal="center" vertical="center"/>
    </xf>
    <xf numFmtId="0" fontId="23" fillId="17" borderId="34" xfId="0" applyFont="1" applyFill="1" applyBorder="1" applyAlignment="1">
      <alignment horizontal="center" vertical="center" wrapText="1"/>
    </xf>
    <xf numFmtId="0" fontId="23" fillId="17" borderId="9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justify" vertical="center" wrapText="1"/>
    </xf>
    <xf numFmtId="0" fontId="31" fillId="0" borderId="2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9" fontId="13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/>
    <xf numFmtId="0" fontId="30" fillId="8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3" fillId="0" borderId="38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41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42" xfId="0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3" fillId="0" borderId="44" xfId="0" applyFont="1" applyBorder="1" applyAlignment="1">
      <alignment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textRotation="90"/>
    </xf>
    <xf numFmtId="0" fontId="6" fillId="2" borderId="3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35"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FFC000"/>
          <bgColor rgb="FFFFC000"/>
        </patternFill>
      </fill>
    </dxf>
    <dxf>
      <fill>
        <patternFill>
          <bgColor rgb="FFEAA0B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AA0B2"/>
      <color rgb="FFCF75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315686</xdr:colOff>
      <xdr:row>0</xdr:row>
      <xdr:rowOff>21771</xdr:rowOff>
    </xdr:from>
    <xdr:to>
      <xdr:col>3</xdr:col>
      <xdr:colOff>25853</xdr:colOff>
      <xdr:row>2</xdr:row>
      <xdr:rowOff>241859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792210-C32D-4F1B-9741-5FB232675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21771"/>
          <a:ext cx="2355396" cy="916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diaz\Descargas\2020100117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"/>
      <sheetName val="Indicador 001"/>
      <sheetName val="Datos"/>
    </sheetNames>
    <sheetDataSet>
      <sheetData sheetId="0" refreshError="1"/>
      <sheetData sheetId="1" refreshError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ficial de Seguridad y Confianza Digital" id="{6CB5B852-162A-4174-B65D-6092E5DF1D54}" userId="Oficial de Seguridad y Confianza Digital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5-02-26T22:08:09.68" personId="{6CB5B852-162A-4174-B65D-6092E5DF1D54}" id="{F7B3A0A6-A797-4040-B1B6-F83B524A4603}">
    <text>Valor de la Matriz de Riesgos de Seguridad de la Información</text>
  </threadedComment>
  <threadedComment ref="B9" dT="2025-02-26T22:08:22.85" personId="{6CB5B852-162A-4174-B65D-6092E5DF1D54}" id="{5031877A-14EA-402E-95CD-FCBDFC4CC7CE}">
    <text>Valor de la Matriz de Riesgos de Seguridad de la Información</text>
  </threadedComment>
  <threadedComment ref="C9" dT="2025-02-26T22:10:21.15" personId="{6CB5B852-162A-4174-B65D-6092E5DF1D54}" id="{298197D6-50F4-4A63-90EB-8D9F372D5202}">
    <text>Valor de la Matriz de Riesgos de Seguridad de la Información</text>
  </threadedComment>
  <threadedComment ref="D9" dT="2025-02-26T22:10:34.69" personId="{6CB5B852-162A-4174-B65D-6092E5DF1D54}" id="{078949E7-89FD-4B95-AD5F-0E3DB50F9092}">
    <text>Valor de la Matriz de Riesgos de Seguridad de la Información</text>
  </threadedComment>
  <threadedComment ref="K9" dT="2025-02-26T22:16:32.29" personId="{6CB5B852-162A-4174-B65D-6092E5DF1D54}" id="{DB4921CD-559B-42D7-8847-87B037094437}">
    <text>Seleccionar estrategia</text>
  </threadedComment>
  <threadedComment ref="L9" dT="2025-02-26T22:19:52.04" personId="{6CB5B852-162A-4174-B65D-6092E5DF1D54}" id="{A7A80AD9-48EB-4C94-8620-DBAB62E26A07}">
    <text xml:space="preserve">Seleccionar el control según ISO/IEC 27001 Anexo A
</text>
  </threadedComment>
  <threadedComment ref="M9" dT="2025-02-26T22:23:01.31" personId="{6CB5B852-162A-4174-B65D-6092E5DF1D54}" id="{1B3BB835-5733-4686-BDB2-40D9C90688FD}">
    <text>Describir las actividades que se realizaran para atender el control seleccionado</text>
  </threadedComment>
  <threadedComment ref="N9" dT="2025-02-26T22:24:23.16" personId="{6CB5B852-162A-4174-B65D-6092E5DF1D54}" id="{821A7477-4C8C-4807-A1B5-34E8FE9BFF3B}">
    <text>Registrar el cargo del responsable de la actividad</text>
  </threadedComment>
  <threadedComment ref="Q9" dT="2025-02-26T22:25:01.53" personId="{6CB5B852-162A-4174-B65D-6092E5DF1D54}" id="{1EA3B982-9A84-4580-900C-93E78EA8F27C}">
    <text>Registrar periodicidad</text>
  </threadedComment>
  <threadedComment ref="R9" dT="2025-02-26T22:25:13.76" personId="{6CB5B852-162A-4174-B65D-6092E5DF1D54}" id="{7D808B71-257E-486E-BFA0-4F78F80ED5EF}">
    <text>Registrar fecha</text>
  </threadedComment>
  <threadedComment ref="S9" dT="2025-02-26T22:25:22.16" personId="{6CB5B852-162A-4174-B65D-6092E5DF1D54}" id="{3A5764E8-D387-4950-9FB7-1611C2C376D2}">
    <text>Registrar valor</text>
  </threadedComment>
  <threadedComment ref="T9" dT="2025-02-26T22:25:31.63" personId="{6CB5B852-162A-4174-B65D-6092E5DF1D54}" id="{EE8846F5-816F-474D-9DF9-FA9FE87EEA16}">
    <text>Registrar fecha</text>
  </threadedComment>
  <threadedComment ref="AA9" dT="2025-02-26T22:30:35.31" personId="{6CB5B852-162A-4174-B65D-6092E5DF1D54}" id="{314EF9CF-5E15-4316-812C-0ABAC4E7E952}">
    <text>Valor automático</text>
  </threadedComment>
  <threadedComment ref="E10" dT="2025-02-26T21:00:49.31" personId="{6CB5B852-162A-4174-B65D-6092E5DF1D54}" id="{35E27A1A-9DD3-4CE7-8DD3-9EE3B9581AB7}">
    <text>Valor de la Matriz de Riesgos de Seguridad de la Información</text>
  </threadedComment>
  <threadedComment ref="F10" dT="2025-02-26T21:01:09.62" personId="{6CB5B852-162A-4174-B65D-6092E5DF1D54}" id="{2A0E8C60-E8C0-4620-B026-95B1D3421B3D}">
    <text>Valor de la Matriz de Riesgos de Seguridad de la Información</text>
  </threadedComment>
  <threadedComment ref="G10" dT="2025-02-26T21:00:49.31" personId="{6CB5B852-162A-4174-B65D-6092E5DF1D54}" id="{BEE4CFE6-72EA-4D1F-A784-54D1816BC2E5}">
    <text>Valor de la Matriz de Riesgos de Seguridad de la Información</text>
  </threadedComment>
  <threadedComment ref="H10" dT="2025-02-26T21:01:09.62" personId="{6CB5B852-162A-4174-B65D-6092E5DF1D54}" id="{8EA60130-C966-4E28-BBEF-6CB356180332}">
    <text>Valor de la Matriz de Riesgos de Seguridad de la Información</text>
  </threadedComment>
  <threadedComment ref="I10" dT="2025-02-26T21:00:49.31" personId="{6CB5B852-162A-4174-B65D-6092E5DF1D54}" id="{81AC1E48-D42F-4DB5-8A42-F5D930725ED4}">
    <text>Valor de la Matriz de Riesgos de Seguridad de la Información</text>
  </threadedComment>
  <threadedComment ref="J10" dT="2025-02-26T21:01:09.62" personId="{6CB5B852-162A-4174-B65D-6092E5DF1D54}" id="{465318BD-4EE6-4E29-A4AF-76CF42638C8C}">
    <text>Valor de la Matriz de Riesgos de Seguridad de la Información</text>
  </threadedComment>
  <threadedComment ref="O10" dT="2025-02-26T22:24:34.18" personId="{6CB5B852-162A-4174-B65D-6092E5DF1D54}" id="{7E34C2D9-07D2-4CE2-9493-9D98DBFF2279}">
    <text>Registrar fecha</text>
  </threadedComment>
  <threadedComment ref="P10" dT="2025-02-26T22:24:45.53" personId="{6CB5B852-162A-4174-B65D-6092E5DF1D54}" id="{11C00D92-12FF-4F8B-9312-8128C0CAFB5B}">
    <text>Registrar fech</text>
  </threadedComment>
  <threadedComment ref="U10" dT="2025-02-26T21:00:49.31" personId="{6CB5B852-162A-4174-B65D-6092E5DF1D54}" id="{40E5CADA-4B48-401C-A026-44546106DA7D}">
    <text>Seleccionar valor</text>
  </threadedComment>
  <threadedComment ref="V10" dT="2025-02-26T21:01:09.62" personId="{6CB5B852-162A-4174-B65D-6092E5DF1D54}" id="{83079692-93E2-4008-8072-E7AA392AAFF0}">
    <text>Nivel automático que se asigna al seleccionar el valor de impacto</text>
  </threadedComment>
  <threadedComment ref="W10" dT="2025-02-26T21:00:49.31" personId="{6CB5B852-162A-4174-B65D-6092E5DF1D54}" id="{142F6C6A-D458-4C69-B68A-878CB6589B87}">
    <text>Seleccionar valor</text>
  </threadedComment>
  <threadedComment ref="X10" dT="2025-02-26T21:01:09.62" personId="{6CB5B852-162A-4174-B65D-6092E5DF1D54}" id="{0032CAFA-B3C7-40C6-977A-CEB881D875A3}">
    <text>Nivel automático que se asigna al seleccionar el valor de probabilidad</text>
  </threadedComment>
  <threadedComment ref="Y10" dT="2025-02-26T21:00:49.31" personId="{6CB5B852-162A-4174-B65D-6092E5DF1D54}" id="{47CC8063-0DA2-43F6-92D0-914E5B98B1D1}">
    <text>Valor automático por la multiplicación de los valores de impacto y probabilidad</text>
  </threadedComment>
  <threadedComment ref="Z10" dT="2025-02-26T21:01:09.62" personId="{6CB5B852-162A-4174-B65D-6092E5DF1D54}" id="{F9E812FB-058A-49D0-B3B4-E018E7C043EC}">
    <text>Nivel automático que se asigna según el valor del riesgo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E2CA-E577-480B-A04C-6CAAC93BE25D}">
  <dimension ref="B2:P6"/>
  <sheetViews>
    <sheetView showGridLines="0" zoomScaleNormal="100" workbookViewId="0">
      <selection activeCell="C6" sqref="C6:P6"/>
    </sheetView>
  </sheetViews>
  <sheetFormatPr baseColWidth="10" defaultColWidth="11.44140625" defaultRowHeight="14.4" x14ac:dyDescent="0.3"/>
  <cols>
    <col min="1" max="1" width="3.109375" customWidth="1"/>
    <col min="2" max="2" width="8.33203125" customWidth="1"/>
    <col min="3" max="16" width="8.44140625" customWidth="1"/>
  </cols>
  <sheetData>
    <row r="2" spans="2:16" ht="29.25" customHeight="1" x14ac:dyDescent="0.3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16" ht="102" customHeight="1" x14ac:dyDescent="0.3">
      <c r="B3" s="19">
        <v>1</v>
      </c>
      <c r="C3" s="85" t="s">
        <v>71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2:16" ht="62.1" customHeight="1" x14ac:dyDescent="0.3">
      <c r="B4" s="19">
        <v>2</v>
      </c>
      <c r="C4" s="88" t="s">
        <v>72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</row>
    <row r="5" spans="2:16" ht="45.9" customHeight="1" x14ac:dyDescent="0.3">
      <c r="B5" s="19">
        <v>3</v>
      </c>
      <c r="C5" s="82" t="s">
        <v>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2:16" ht="72" customHeight="1" x14ac:dyDescent="0.3">
      <c r="B6" s="19">
        <v>4</v>
      </c>
      <c r="C6" s="82" t="s">
        <v>237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</sheetData>
  <mergeCells count="5">
    <mergeCell ref="C6:P6"/>
    <mergeCell ref="B2:P2"/>
    <mergeCell ref="C3:P3"/>
    <mergeCell ref="C4:P4"/>
    <mergeCell ref="C5:P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4"/>
  <sheetViews>
    <sheetView showGridLines="0" zoomScale="70" zoomScaleNormal="70" workbookViewId="0">
      <selection activeCell="H24" sqref="H24"/>
    </sheetView>
  </sheetViews>
  <sheetFormatPr baseColWidth="10" defaultColWidth="11.44140625" defaultRowHeight="13.8" x14ac:dyDescent="0.25"/>
  <cols>
    <col min="1" max="1" width="13.44140625" style="2" customWidth="1"/>
    <col min="2" max="2" width="22.6640625" style="2" customWidth="1"/>
    <col min="3" max="3" width="13.44140625" style="2" customWidth="1"/>
    <col min="4" max="4" width="30.6640625" style="2" customWidth="1"/>
    <col min="5" max="7" width="34.33203125" style="2" customWidth="1"/>
    <col min="8" max="8" width="26" style="2" customWidth="1"/>
    <col min="9" max="9" width="8.6640625" style="21" customWidth="1"/>
    <col min="10" max="10" width="33.44140625" style="21" hidden="1" customWidth="1"/>
    <col min="11" max="11" width="7.44140625" style="21" customWidth="1"/>
    <col min="12" max="12" width="6.109375" style="21" hidden="1" customWidth="1"/>
    <col min="13" max="13" width="12.33203125" style="2" hidden="1" customWidth="1"/>
    <col min="14" max="14" width="13.44140625" style="2" customWidth="1"/>
    <col min="15" max="15" width="17.44140625" style="2" customWidth="1"/>
    <col min="16" max="16" width="58" style="2" customWidth="1"/>
    <col min="17" max="17" width="22.44140625" style="2" customWidth="1"/>
    <col min="18" max="18" width="14.109375" style="2" customWidth="1"/>
    <col min="19" max="19" width="14.44140625" style="2" customWidth="1"/>
    <col min="20" max="21" width="11.44140625" style="2"/>
    <col min="22" max="22" width="13.33203125" style="2" customWidth="1"/>
    <col min="23" max="16384" width="11.44140625" style="2"/>
  </cols>
  <sheetData>
    <row r="2" spans="1:37" ht="24.6" x14ac:dyDescent="0.4">
      <c r="A2" s="89" t="s">
        <v>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14.4" thickBot="1" x14ac:dyDescent="0.3"/>
    <row r="4" spans="1:37" x14ac:dyDescent="0.25">
      <c r="A4" s="99" t="s">
        <v>13</v>
      </c>
      <c r="B4" s="100"/>
      <c r="C4" s="100"/>
      <c r="D4" s="100"/>
      <c r="E4" s="100"/>
      <c r="F4" s="100"/>
      <c r="G4" s="100"/>
      <c r="H4" s="101"/>
      <c r="I4" s="92" t="s">
        <v>14</v>
      </c>
      <c r="J4" s="105"/>
      <c r="K4" s="105"/>
      <c r="L4" s="105"/>
      <c r="M4" s="105"/>
      <c r="N4" s="106"/>
      <c r="O4" s="92" t="s">
        <v>15</v>
      </c>
      <c r="P4" s="110" t="s">
        <v>16</v>
      </c>
      <c r="Q4" s="110"/>
      <c r="R4" s="110"/>
      <c r="S4" s="110"/>
      <c r="T4" s="110"/>
      <c r="U4" s="110"/>
      <c r="V4" s="111"/>
    </row>
    <row r="5" spans="1:37" ht="24.75" customHeight="1" thickBot="1" x14ac:dyDescent="0.3">
      <c r="A5" s="102"/>
      <c r="B5" s="103"/>
      <c r="C5" s="103"/>
      <c r="D5" s="103"/>
      <c r="E5" s="103"/>
      <c r="F5" s="103"/>
      <c r="G5" s="103"/>
      <c r="H5" s="104"/>
      <c r="I5" s="93"/>
      <c r="J5" s="107"/>
      <c r="K5" s="107"/>
      <c r="L5" s="107"/>
      <c r="M5" s="107"/>
      <c r="N5" s="108"/>
      <c r="O5" s="93"/>
      <c r="P5" s="112"/>
      <c r="Q5" s="112"/>
      <c r="R5" s="112"/>
      <c r="S5" s="112"/>
      <c r="T5" s="112"/>
      <c r="U5" s="112"/>
      <c r="V5" s="113"/>
    </row>
    <row r="6" spans="1:37" ht="30" customHeight="1" x14ac:dyDescent="0.25">
      <c r="A6" s="97" t="s">
        <v>3</v>
      </c>
      <c r="B6" s="94" t="s">
        <v>17</v>
      </c>
      <c r="C6" s="97" t="s">
        <v>18</v>
      </c>
      <c r="D6" s="94" t="s">
        <v>19</v>
      </c>
      <c r="E6" s="90" t="s">
        <v>20</v>
      </c>
      <c r="F6" s="94" t="s">
        <v>21</v>
      </c>
      <c r="G6" s="94" t="s">
        <v>22</v>
      </c>
      <c r="H6" s="97" t="s">
        <v>23</v>
      </c>
      <c r="I6" s="114" t="s">
        <v>8</v>
      </c>
      <c r="J6" s="115"/>
      <c r="K6" s="114" t="s">
        <v>24</v>
      </c>
      <c r="L6" s="115"/>
      <c r="M6" s="95" t="s">
        <v>25</v>
      </c>
      <c r="N6" s="97" t="s">
        <v>26</v>
      </c>
      <c r="O6" s="109" t="s">
        <v>27</v>
      </c>
      <c r="P6" s="90" t="s">
        <v>28</v>
      </c>
      <c r="Q6" s="90" t="s">
        <v>29</v>
      </c>
      <c r="R6" s="90" t="s">
        <v>30</v>
      </c>
      <c r="S6" s="90" t="s">
        <v>31</v>
      </c>
      <c r="T6" s="97" t="s">
        <v>32</v>
      </c>
      <c r="U6" s="97"/>
      <c r="V6" s="94" t="s">
        <v>33</v>
      </c>
    </row>
    <row r="7" spans="1:37" ht="51.6" customHeight="1" x14ac:dyDescent="0.25">
      <c r="A7" s="98"/>
      <c r="B7" s="97"/>
      <c r="C7" s="98"/>
      <c r="D7" s="91"/>
      <c r="E7" s="91"/>
      <c r="F7" s="94"/>
      <c r="G7" s="94"/>
      <c r="H7" s="98"/>
      <c r="I7" s="116"/>
      <c r="J7" s="117"/>
      <c r="K7" s="116"/>
      <c r="L7" s="117"/>
      <c r="M7" s="96"/>
      <c r="N7" s="98"/>
      <c r="O7" s="97"/>
      <c r="P7" s="91"/>
      <c r="Q7" s="91"/>
      <c r="R7" s="91"/>
      <c r="S7" s="91"/>
      <c r="T7" s="22" t="s">
        <v>34</v>
      </c>
      <c r="U7" s="22" t="s">
        <v>35</v>
      </c>
      <c r="V7" s="97"/>
    </row>
    <row r="8" spans="1:37" ht="20.100000000000001" customHeight="1" x14ac:dyDescent="0.25">
      <c r="A8" s="23"/>
      <c r="B8" s="14"/>
      <c r="C8" s="14"/>
      <c r="D8" s="14"/>
      <c r="E8" s="14"/>
      <c r="F8" s="10"/>
      <c r="G8" s="10"/>
      <c r="H8" s="24"/>
      <c r="I8" s="16"/>
      <c r="J8" s="16" t="b">
        <f>IF(I8="No Realizable",1,IF(I8="Improbable",2,IF(I8="Posible",3,IF(I8="Probable",4,IF(I8="Realizable",5)))))</f>
        <v>0</v>
      </c>
      <c r="K8" s="16"/>
      <c r="L8" s="16" t="b">
        <f>IF(K8="Muy Bajo",1,IF(K8="Bajo",2,IF(K8="Moderado",3,IF(K8="Alto",4,IF(K8="Muy Alto",5)))))</f>
        <v>0</v>
      </c>
      <c r="M8" s="25">
        <f>J8*L8</f>
        <v>0</v>
      </c>
      <c r="N8" s="26"/>
      <c r="O8" s="16"/>
      <c r="P8" s="11"/>
      <c r="Q8" s="11"/>
      <c r="R8" s="27"/>
      <c r="S8" s="27"/>
      <c r="T8" s="16"/>
      <c r="U8" s="28"/>
      <c r="V8" s="16"/>
    </row>
    <row r="9" spans="1:37" ht="20.100000000000001" customHeight="1" x14ac:dyDescent="0.25">
      <c r="A9" s="29"/>
      <c r="B9" s="14"/>
      <c r="C9" s="14"/>
      <c r="D9" s="14"/>
      <c r="E9" s="14"/>
      <c r="F9" s="10"/>
      <c r="G9" s="10"/>
      <c r="H9" s="24"/>
      <c r="I9" s="16"/>
      <c r="J9" s="16"/>
      <c r="K9" s="16"/>
      <c r="L9" s="16"/>
      <c r="M9" s="25"/>
      <c r="N9" s="26"/>
      <c r="O9" s="16"/>
      <c r="P9" s="11"/>
      <c r="Q9" s="11"/>
      <c r="R9" s="27"/>
      <c r="S9" s="27"/>
      <c r="T9" s="16"/>
      <c r="U9" s="28"/>
      <c r="V9" s="16"/>
    </row>
    <row r="10" spans="1:37" ht="20.100000000000001" customHeight="1" x14ac:dyDescent="0.25">
      <c r="A10" s="29"/>
      <c r="B10" s="14"/>
      <c r="C10" s="14"/>
      <c r="D10" s="14"/>
      <c r="E10" s="14"/>
      <c r="F10" s="10"/>
      <c r="G10" s="10"/>
      <c r="H10" s="24"/>
      <c r="I10" s="16"/>
      <c r="J10" s="16"/>
      <c r="K10" s="16"/>
      <c r="L10" s="16"/>
      <c r="M10" s="25"/>
      <c r="N10" s="26"/>
      <c r="O10" s="16"/>
      <c r="P10" s="11"/>
      <c r="Q10" s="11"/>
      <c r="R10" s="27"/>
      <c r="S10" s="27"/>
      <c r="T10" s="16"/>
      <c r="U10" s="28"/>
      <c r="V10" s="16"/>
    </row>
    <row r="11" spans="1:37" ht="20.100000000000001" customHeight="1" x14ac:dyDescent="0.25">
      <c r="A11" s="29"/>
      <c r="B11" s="14"/>
      <c r="C11" s="30"/>
      <c r="D11" s="14"/>
      <c r="E11" s="30"/>
      <c r="F11" s="10"/>
      <c r="G11" s="10"/>
      <c r="H11" s="31"/>
      <c r="I11" s="16"/>
      <c r="J11" s="16"/>
      <c r="K11" s="16"/>
      <c r="L11" s="16"/>
      <c r="M11" s="25"/>
      <c r="N11" s="26"/>
      <c r="O11" s="16"/>
      <c r="P11" s="11"/>
      <c r="Q11" s="11"/>
      <c r="R11" s="27"/>
      <c r="S11" s="27"/>
      <c r="T11" s="16"/>
      <c r="U11" s="28"/>
      <c r="V11" s="16"/>
    </row>
    <row r="12" spans="1:37" ht="20.100000000000001" customHeight="1" x14ac:dyDescent="0.25">
      <c r="A12" s="29"/>
      <c r="B12" s="14"/>
      <c r="C12" s="29"/>
      <c r="D12" s="14"/>
      <c r="E12" s="29"/>
      <c r="F12" s="10"/>
      <c r="G12" s="10"/>
      <c r="H12" s="29"/>
      <c r="I12" s="16"/>
      <c r="J12" s="16"/>
      <c r="K12" s="16"/>
      <c r="L12" s="16"/>
      <c r="M12" s="25"/>
      <c r="N12" s="26"/>
      <c r="O12" s="16"/>
      <c r="P12" s="11"/>
      <c r="Q12" s="11"/>
      <c r="R12" s="27"/>
      <c r="S12" s="27"/>
      <c r="T12" s="16"/>
      <c r="U12" s="28"/>
      <c r="V12" s="16"/>
    </row>
    <row r="14" spans="1:37" x14ac:dyDescent="0.25">
      <c r="H14" s="21"/>
      <c r="K14" s="2"/>
      <c r="L14" s="2"/>
    </row>
  </sheetData>
  <mergeCells count="24">
    <mergeCell ref="D6:D7"/>
    <mergeCell ref="C6:C7"/>
    <mergeCell ref="T6:U6"/>
    <mergeCell ref="O6:O7"/>
    <mergeCell ref="P4:V5"/>
    <mergeCell ref="R6:R7"/>
    <mergeCell ref="I6:J7"/>
    <mergeCell ref="K6:L7"/>
    <mergeCell ref="A2:V2"/>
    <mergeCell ref="S6:S7"/>
    <mergeCell ref="O4:O5"/>
    <mergeCell ref="E6:E7"/>
    <mergeCell ref="F6:F7"/>
    <mergeCell ref="G6:G7"/>
    <mergeCell ref="M6:M7"/>
    <mergeCell ref="N6:N7"/>
    <mergeCell ref="P6:P7"/>
    <mergeCell ref="Q6:Q7"/>
    <mergeCell ref="V6:V7"/>
    <mergeCell ref="A6:A7"/>
    <mergeCell ref="A4:H5"/>
    <mergeCell ref="I4:N5"/>
    <mergeCell ref="B6:B7"/>
    <mergeCell ref="H6:H7"/>
  </mergeCells>
  <conditionalFormatting sqref="M8:M12">
    <cfRule type="cellIs" dxfId="34" priority="166" operator="between">
      <formula>20</formula>
      <formula>25</formula>
    </cfRule>
    <cfRule type="cellIs" dxfId="33" priority="167" operator="between">
      <formula>12</formula>
      <formula>16</formula>
    </cfRule>
    <cfRule type="cellIs" dxfId="32" priority="168" operator="between">
      <formula>8</formula>
      <formula>10</formula>
    </cfRule>
    <cfRule type="cellIs" dxfId="31" priority="169" operator="between">
      <formula>4</formula>
      <formula>6</formula>
    </cfRule>
    <cfRule type="cellIs" dxfId="30" priority="170" operator="between">
      <formula>1</formula>
      <formula>3</formula>
    </cfRule>
    <cfRule type="cellIs" dxfId="29" priority="171" operator="greaterThan">
      <formula>19</formula>
    </cfRule>
    <cfRule type="cellIs" dxfId="28" priority="172" operator="between">
      <formula>14</formula>
      <formula>19</formula>
    </cfRule>
    <cfRule type="cellIs" dxfId="27" priority="173" operator="between">
      <formula>8</formula>
      <formula>13</formula>
    </cfRule>
    <cfRule type="cellIs" dxfId="26" priority="174" operator="between">
      <formula>1</formula>
      <formula>7</formula>
    </cfRule>
  </conditionalFormatting>
  <conditionalFormatting sqref="N8:N12">
    <cfRule type="cellIs" dxfId="25" priority="1" operator="equal">
      <formula>"Muy Baja"</formula>
    </cfRule>
    <cfRule type="cellIs" dxfId="24" priority="2" operator="equal">
      <formula>"Baja"</formula>
    </cfRule>
    <cfRule type="cellIs" dxfId="23" priority="3" operator="equal">
      <formula>"Moderada"</formula>
    </cfRule>
    <cfRule type="cellIs" dxfId="22" priority="4" operator="equal">
      <formula>"Alta"</formula>
    </cfRule>
    <cfRule type="cellIs" dxfId="21" priority="5" operator="equal">
      <formula>"Muy Alta"</formula>
    </cfRule>
    <cfRule type="cellIs" dxfId="20" priority="9" operator="equal">
      <formula>"Baja"</formula>
    </cfRule>
    <cfRule type="cellIs" dxfId="19" priority="10" operator="equal">
      <formula>"Muy Alta"</formula>
    </cfRule>
    <cfRule type="cellIs" dxfId="18" priority="13" operator="equal">
      <formula>"Alto"</formula>
    </cfRule>
    <cfRule type="cellIs" dxfId="17" priority="14" operator="equal">
      <formula>"Moderado"</formula>
    </cfRule>
    <cfRule type="cellIs" dxfId="16" priority="15" operator="equal">
      <formula>"Bajo"</formula>
    </cfRule>
  </conditionalFormatting>
  <conditionalFormatting sqref="N8:O12">
    <cfRule type="cellIs" dxfId="15" priority="11" operator="equal">
      <formula>"Alto"</formula>
    </cfRule>
    <cfRule type="cellIs" dxfId="14" priority="16" operator="equal">
      <formula>"Muy Bajo"</formula>
    </cfRule>
    <cfRule type="cellIs" dxfId="13" priority="17" operator="equal">
      <formula>"Bajo"</formula>
    </cfRule>
    <cfRule type="cellIs" dxfId="12" priority="18" operator="equal">
      <formula>"Medio"</formula>
    </cfRule>
    <cfRule type="cellIs" dxfId="11" priority="20" operator="equal">
      <formula>"Muy Alto"</formula>
    </cfRule>
  </conditionalFormatting>
  <dataValidations count="7">
    <dataValidation type="list" allowBlank="1" showInputMessage="1" showErrorMessage="1" sqref="O8:O12" xr:uid="{00000000-0002-0000-0200-000000000000}">
      <formula1>"Explotar, Compartir, No Implementar"</formula1>
    </dataValidation>
    <dataValidation type="list" allowBlank="1" showInputMessage="1" showErrorMessage="1" sqref="K8:K12" xr:uid="{00000000-0002-0000-0200-000001000000}">
      <formula1>"Muy Bajo, Bajo, Moderado, Alto, Muy Alto"</formula1>
    </dataValidation>
    <dataValidation type="list" allowBlank="1" showInputMessage="1" showErrorMessage="1" sqref="T8:T12" xr:uid="{00000000-0002-0000-0200-000002000000}">
      <formula1>"Por Iniciar, En Proceso, Culminado"</formula1>
    </dataValidation>
    <dataValidation type="list" allowBlank="1" showInputMessage="1" showErrorMessage="1" sqref="I8:I12" xr:uid="{00000000-0002-0000-0200-000003000000}">
      <formula1>"No Realizable, Improbable, Posible, Probable, Realizable"</formula1>
    </dataValidation>
    <dataValidation type="list" allowBlank="1" showInputMessage="1" showErrorMessage="1" sqref="N8:N12" xr:uid="{00000000-0002-0000-0200-000004000000}">
      <formula1>"Alta, Baja, Moderada, Muy Alta"</formula1>
    </dataValidation>
    <dataValidation type="list" allowBlank="1" showInputMessage="1" showErrorMessage="1" sqref="O8:O12" xr:uid="{00000000-0002-0000-0200-000005000000}">
      <formula1>"Alto, Bajo, Medio, Muy Alto"</formula1>
    </dataValidation>
    <dataValidation type="list" allowBlank="1" showInputMessage="1" showErrorMessage="1" sqref="B8:B12" xr:uid="{FD6AAB4A-0D73-4342-AF62-4CBB1EC0BAB2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427EF6-9F14-4DB2-AF46-D22B4B0AD3EA}">
          <x14:formula1>
            <xm:f>Contexto_y_PI!$D$5:$D$34</xm:f>
          </x14:formula1>
          <xm:sqref>G8:G12</xm:sqref>
        </x14:dataValidation>
        <x14:dataValidation type="list" allowBlank="1" showInputMessage="1" showErrorMessage="1" xr:uid="{669FFAF2-50F1-4AC7-A096-A14158696173}">
          <x14:formula1>
            <xm:f>Contexto_y_PI!$B$5:$B$29</xm:f>
          </x14:formula1>
          <xm:sqref>F8:F12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012B-9F4C-4B9A-9B67-778E78DB980A}">
  <dimension ref="B4:D29"/>
  <sheetViews>
    <sheetView showGridLines="0" zoomScaleNormal="100" workbookViewId="0">
      <selection activeCell="D16" sqref="D16"/>
    </sheetView>
  </sheetViews>
  <sheetFormatPr baseColWidth="10" defaultColWidth="11.44140625" defaultRowHeight="14.4" x14ac:dyDescent="0.3"/>
  <cols>
    <col min="2" max="2" width="43.88671875" customWidth="1"/>
    <col min="4" max="4" width="73.44140625" customWidth="1"/>
  </cols>
  <sheetData>
    <row r="4" spans="2:4" x14ac:dyDescent="0.3">
      <c r="B4" s="8" t="s">
        <v>21</v>
      </c>
      <c r="D4" s="8" t="s">
        <v>22</v>
      </c>
    </row>
    <row r="5" spans="2:4" ht="41.4" x14ac:dyDescent="0.3">
      <c r="B5" s="3" t="s">
        <v>36</v>
      </c>
      <c r="D5" s="3" t="s">
        <v>37</v>
      </c>
    </row>
    <row r="6" spans="2:4" ht="41.4" x14ac:dyDescent="0.3">
      <c r="B6" s="3" t="s">
        <v>38</v>
      </c>
      <c r="D6" s="3" t="s">
        <v>39</v>
      </c>
    </row>
    <row r="7" spans="2:4" ht="27.6" x14ac:dyDescent="0.3">
      <c r="B7" s="3" t="s">
        <v>40</v>
      </c>
      <c r="D7" s="3" t="s">
        <v>41</v>
      </c>
    </row>
    <row r="8" spans="2:4" x14ac:dyDescent="0.3">
      <c r="B8" s="3" t="s">
        <v>42</v>
      </c>
      <c r="D8" s="3" t="s">
        <v>43</v>
      </c>
    </row>
    <row r="9" spans="2:4" ht="27.6" x14ac:dyDescent="0.3">
      <c r="B9" s="3" t="s">
        <v>44</v>
      </c>
      <c r="D9" s="3" t="s">
        <v>45</v>
      </c>
    </row>
    <row r="10" spans="2:4" ht="27.6" x14ac:dyDescent="0.3">
      <c r="B10" s="3" t="s">
        <v>46</v>
      </c>
      <c r="D10" s="3" t="s">
        <v>47</v>
      </c>
    </row>
    <row r="11" spans="2:4" ht="41.4" x14ac:dyDescent="0.3">
      <c r="B11" s="3" t="s">
        <v>48</v>
      </c>
      <c r="D11" s="3" t="s">
        <v>49</v>
      </c>
    </row>
    <row r="12" spans="2:4" ht="27.6" x14ac:dyDescent="0.3">
      <c r="B12" s="3" t="s">
        <v>50</v>
      </c>
      <c r="D12" s="3" t="s">
        <v>51</v>
      </c>
    </row>
    <row r="13" spans="2:4" ht="27.6" x14ac:dyDescent="0.3">
      <c r="B13" s="4" t="s">
        <v>52</v>
      </c>
    </row>
    <row r="14" spans="2:4" ht="27.6" x14ac:dyDescent="0.3">
      <c r="B14" s="3" t="s">
        <v>53</v>
      </c>
    </row>
    <row r="15" spans="2:4" ht="41.4" x14ac:dyDescent="0.3">
      <c r="B15" s="3" t="s">
        <v>54</v>
      </c>
    </row>
    <row r="16" spans="2:4" ht="55.2" x14ac:dyDescent="0.3">
      <c r="B16" s="3" t="s">
        <v>55</v>
      </c>
    </row>
    <row r="17" spans="2:2" ht="41.4" x14ac:dyDescent="0.3">
      <c r="B17" s="3" t="s">
        <v>56</v>
      </c>
    </row>
    <row r="18" spans="2:2" ht="27.6" x14ac:dyDescent="0.3">
      <c r="B18" s="3" t="s">
        <v>57</v>
      </c>
    </row>
    <row r="19" spans="2:2" ht="27.6" x14ac:dyDescent="0.3">
      <c r="B19" s="3" t="s">
        <v>58</v>
      </c>
    </row>
    <row r="20" spans="2:2" ht="27.6" x14ac:dyDescent="0.3">
      <c r="B20" s="3" t="s">
        <v>59</v>
      </c>
    </row>
    <row r="21" spans="2:2" ht="27.6" x14ac:dyDescent="0.3">
      <c r="B21" s="3" t="s">
        <v>60</v>
      </c>
    </row>
    <row r="22" spans="2:2" ht="41.4" x14ac:dyDescent="0.3">
      <c r="B22" s="3" t="s">
        <v>61</v>
      </c>
    </row>
    <row r="23" spans="2:2" ht="27.6" x14ac:dyDescent="0.3">
      <c r="B23" s="3" t="s">
        <v>62</v>
      </c>
    </row>
    <row r="24" spans="2:2" ht="27.6" x14ac:dyDescent="0.3">
      <c r="B24" s="3" t="s">
        <v>63</v>
      </c>
    </row>
    <row r="25" spans="2:2" ht="41.4" x14ac:dyDescent="0.3">
      <c r="B25" s="3" t="s">
        <v>64</v>
      </c>
    </row>
    <row r="26" spans="2:2" ht="27.6" x14ac:dyDescent="0.3">
      <c r="B26" s="3" t="s">
        <v>65</v>
      </c>
    </row>
    <row r="27" spans="2:2" ht="41.4" x14ac:dyDescent="0.3">
      <c r="B27" s="3" t="s">
        <v>66</v>
      </c>
    </row>
    <row r="28" spans="2:2" ht="27.6" x14ac:dyDescent="0.3">
      <c r="B28" s="3" t="s">
        <v>67</v>
      </c>
    </row>
    <row r="29" spans="2:2" ht="27.6" x14ac:dyDescent="0.3">
      <c r="B29" s="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6229-C3D1-FA41-BBDA-0D8C6F425C83}">
  <sheetPr>
    <pageSetUpPr fitToPage="1"/>
  </sheetPr>
  <dimension ref="A1:AA25"/>
  <sheetViews>
    <sheetView showGridLines="0" showZeros="0" tabSelected="1" zoomScale="90" zoomScaleNormal="90" workbookViewId="0">
      <selection activeCell="C20" sqref="C20"/>
    </sheetView>
  </sheetViews>
  <sheetFormatPr baseColWidth="10" defaultColWidth="9.109375" defaultRowHeight="14.4" x14ac:dyDescent="0.3"/>
  <cols>
    <col min="1" max="1" width="12.109375" customWidth="1"/>
    <col min="2" max="2" width="13.6640625" style="1" customWidth="1"/>
    <col min="3" max="3" width="24.88671875" style="5" customWidth="1"/>
    <col min="4" max="4" width="21.5546875" style="1" customWidth="1"/>
    <col min="5" max="10" width="11.44140625" style="1" customWidth="1"/>
    <col min="11" max="11" width="16.33203125" style="1" customWidth="1"/>
    <col min="12" max="12" width="27.5546875" customWidth="1"/>
    <col min="13" max="13" width="41.5546875" customWidth="1"/>
    <col min="14" max="14" width="20.6640625" bestFit="1" customWidth="1"/>
    <col min="15" max="15" width="18" customWidth="1"/>
    <col min="16" max="16" width="19.5546875" customWidth="1"/>
    <col min="17" max="17" width="15.33203125" customWidth="1"/>
    <col min="18" max="18" width="17" customWidth="1"/>
    <col min="19" max="20" width="17.6640625" customWidth="1"/>
    <col min="21" max="26" width="11.33203125" customWidth="1"/>
    <col min="27" max="27" width="18.88671875" customWidth="1"/>
  </cols>
  <sheetData>
    <row r="1" spans="1:27" s="69" customFormat="1" ht="28.2" customHeight="1" x14ac:dyDescent="0.3">
      <c r="A1" s="126"/>
      <c r="B1" s="127"/>
      <c r="C1" s="127"/>
      <c r="D1" s="128"/>
      <c r="E1" s="135" t="s">
        <v>239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27" s="69" customFormat="1" ht="28.2" customHeight="1" x14ac:dyDescent="0.3">
      <c r="A2" s="129"/>
      <c r="B2" s="130"/>
      <c r="C2" s="130"/>
      <c r="D2" s="131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 s="69" customFormat="1" ht="28.2" customHeight="1" x14ac:dyDescent="0.3">
      <c r="A3" s="132"/>
      <c r="B3" s="133"/>
      <c r="C3" s="133"/>
      <c r="D3" s="13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7" x14ac:dyDescent="0.3">
      <c r="B4"/>
    </row>
    <row r="5" spans="1:27" ht="25.8" x14ac:dyDescent="0.5"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27" x14ac:dyDescent="0.3">
      <c r="B6"/>
    </row>
    <row r="7" spans="1:27" ht="20.100000000000001" customHeight="1" x14ac:dyDescent="0.3">
      <c r="A7" s="121" t="s">
        <v>235</v>
      </c>
      <c r="B7" s="121"/>
      <c r="C7" s="121"/>
      <c r="D7" s="121"/>
      <c r="E7" s="121"/>
      <c r="F7" s="121"/>
      <c r="G7" s="121"/>
      <c r="H7" s="121"/>
      <c r="I7" s="121"/>
      <c r="J7" s="121"/>
      <c r="K7" s="137" t="s">
        <v>236</v>
      </c>
      <c r="L7" s="137"/>
      <c r="M7" s="137"/>
      <c r="N7" s="137"/>
      <c r="O7" s="137"/>
      <c r="P7" s="137"/>
      <c r="Q7" s="137"/>
      <c r="R7" s="120" t="s">
        <v>229</v>
      </c>
      <c r="S7" s="120"/>
      <c r="T7" s="136" t="s">
        <v>228</v>
      </c>
      <c r="U7" s="136"/>
      <c r="V7" s="136"/>
      <c r="W7" s="136"/>
      <c r="X7" s="136"/>
      <c r="Y7" s="136"/>
      <c r="Z7" s="136"/>
      <c r="AA7" s="136"/>
    </row>
    <row r="8" spans="1:27" ht="18" customHeight="1" x14ac:dyDescent="0.3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37"/>
      <c r="L8" s="137"/>
      <c r="M8" s="137"/>
      <c r="N8" s="137"/>
      <c r="O8" s="137"/>
      <c r="P8" s="137"/>
      <c r="Q8" s="137"/>
      <c r="R8" s="120"/>
      <c r="S8" s="120"/>
      <c r="T8" s="136"/>
      <c r="U8" s="136"/>
      <c r="V8" s="136"/>
      <c r="W8" s="136"/>
      <c r="X8" s="136"/>
      <c r="Y8" s="136"/>
      <c r="Z8" s="136"/>
      <c r="AA8" s="136"/>
    </row>
    <row r="9" spans="1:27" ht="42" customHeight="1" x14ac:dyDescent="0.3">
      <c r="A9" s="122" t="s">
        <v>4</v>
      </c>
      <c r="B9" s="122" t="s">
        <v>5</v>
      </c>
      <c r="C9" s="122" t="s">
        <v>6</v>
      </c>
      <c r="D9" s="122" t="s">
        <v>222</v>
      </c>
      <c r="E9" s="122" t="s">
        <v>24</v>
      </c>
      <c r="F9" s="122"/>
      <c r="G9" s="122" t="s">
        <v>8</v>
      </c>
      <c r="H9" s="122"/>
      <c r="I9" s="122" t="s">
        <v>224</v>
      </c>
      <c r="J9" s="122"/>
      <c r="K9" s="124" t="s">
        <v>225</v>
      </c>
      <c r="L9" s="124" t="s">
        <v>221</v>
      </c>
      <c r="M9" s="123" t="s">
        <v>28</v>
      </c>
      <c r="N9" s="123" t="s">
        <v>223</v>
      </c>
      <c r="O9" s="124" t="s">
        <v>226</v>
      </c>
      <c r="P9" s="124"/>
      <c r="Q9" s="124" t="s">
        <v>227</v>
      </c>
      <c r="R9" s="138" t="s">
        <v>233</v>
      </c>
      <c r="S9" s="138" t="s">
        <v>230</v>
      </c>
      <c r="T9" s="125" t="s">
        <v>234</v>
      </c>
      <c r="U9" s="125" t="s">
        <v>24</v>
      </c>
      <c r="V9" s="125"/>
      <c r="W9" s="125" t="s">
        <v>8</v>
      </c>
      <c r="X9" s="125"/>
      <c r="Y9" s="125" t="s">
        <v>224</v>
      </c>
      <c r="Z9" s="125"/>
      <c r="AA9" s="125" t="s">
        <v>73</v>
      </c>
    </row>
    <row r="10" spans="1:27" s="7" customFormat="1" ht="42" customHeight="1" x14ac:dyDescent="0.3">
      <c r="A10" s="122"/>
      <c r="B10" s="122"/>
      <c r="C10" s="122"/>
      <c r="D10" s="122"/>
      <c r="E10" s="67" t="s">
        <v>74</v>
      </c>
      <c r="F10" s="67" t="s">
        <v>75</v>
      </c>
      <c r="G10" s="67" t="s">
        <v>74</v>
      </c>
      <c r="H10" s="67" t="s">
        <v>75</v>
      </c>
      <c r="I10" s="67" t="s">
        <v>74</v>
      </c>
      <c r="J10" s="67" t="s">
        <v>75</v>
      </c>
      <c r="K10" s="124" t="s">
        <v>219</v>
      </c>
      <c r="L10" s="124"/>
      <c r="M10" s="123"/>
      <c r="N10" s="123"/>
      <c r="O10" s="64" t="s">
        <v>231</v>
      </c>
      <c r="P10" s="64" t="s">
        <v>232</v>
      </c>
      <c r="Q10" s="124"/>
      <c r="R10" s="138"/>
      <c r="S10" s="138"/>
      <c r="T10" s="125"/>
      <c r="U10" s="68" t="s">
        <v>74</v>
      </c>
      <c r="V10" s="68" t="s">
        <v>75</v>
      </c>
      <c r="W10" s="68" t="s">
        <v>74</v>
      </c>
      <c r="X10" s="68" t="s">
        <v>75</v>
      </c>
      <c r="Y10" s="68" t="s">
        <v>74</v>
      </c>
      <c r="Z10" s="68" t="s">
        <v>75</v>
      </c>
      <c r="AA10" s="125"/>
    </row>
    <row r="11" spans="1:27" s="7" customFormat="1" ht="98.25" customHeight="1" x14ac:dyDescent="0.3">
      <c r="A11" s="65"/>
      <c r="B11" s="14"/>
      <c r="C11" s="14"/>
      <c r="D11" s="63"/>
      <c r="E11" s="10"/>
      <c r="F11" s="10" t="str">
        <f t="shared" ref="F11:F12" si="0">IF(E11=4,"BAJO",IF(E11=6,"MEDIO",IF(E11=8,"ALTO",IF(E11=10,"MUY ALTO",""))))</f>
        <v/>
      </c>
      <c r="G11" s="10"/>
      <c r="H11" s="10" t="str">
        <f t="shared" ref="H11:H12" si="1">IF(G11=4,"BAJA",IF(G11=6,"MEDIA",IF(G11=8,"ALTA",IF(G11=10,"MUY ALTA",""))))</f>
        <v/>
      </c>
      <c r="I11" s="32">
        <f t="shared" ref="I11:I12" si="2">+E11*G11</f>
        <v>0</v>
      </c>
      <c r="J11" s="17" t="str">
        <f t="shared" ref="J11:J12" si="3">IF(I11=0,"",IF(I11&lt;=24,"BAJO",IF(I11&lt;=40,"MEDIO",IF(I11&lt;=64,"ALTO",IF(I11&lt;=100,"MUY ALTO","")))))</f>
        <v/>
      </c>
      <c r="K11" s="10"/>
      <c r="L11" s="14"/>
      <c r="M11" s="11"/>
      <c r="N11" s="10"/>
      <c r="O11" s="12"/>
      <c r="P11" s="12"/>
      <c r="Q11" s="12"/>
      <c r="R11" s="12"/>
      <c r="S11" s="12"/>
      <c r="T11" s="33"/>
      <c r="U11" s="32"/>
      <c r="V11" s="10" t="str">
        <f t="shared" ref="V11:V12" si="4">IF(U11=4,"BAJO",IF(U11=6,"MEDIO",IF(U11=8,"ALTO",IF(U11=10,"MUY ALTO",""))))</f>
        <v/>
      </c>
      <c r="W11" s="10"/>
      <c r="X11" s="10" t="str">
        <f t="shared" ref="X11:X12" si="5">IF(W11=4,"BAJA",IF(W11=6,"MEDIA",IF(W11=8,"ALTA",IF(W11=10,"MUY ALTA",""))))</f>
        <v/>
      </c>
      <c r="Y11" s="13">
        <f t="shared" ref="Y11" si="6">+U11*W11</f>
        <v>0</v>
      </c>
      <c r="Z11" s="17" t="str">
        <f t="shared" ref="Z11:Z12" si="7">IF(Y11=0,"",IF(Y11&lt;=24,"BAJO",IF(Y11&lt;=40,"MEDIO",IF(Y11&lt;=64,"ALTO",IF(Y11&lt;=100,"MUY ALTO","")))))</f>
        <v/>
      </c>
      <c r="AA11" s="62" t="str">
        <f t="shared" ref="AA11:AA12" si="8">IF(OR(I11=0,Y11=0),"",IF(((I11-Y11)/(I11-24))&gt;1,1,((I11-Y11)/(I11-24))))</f>
        <v/>
      </c>
    </row>
    <row r="12" spans="1:27" s="18" customFormat="1" ht="98.25" customHeight="1" x14ac:dyDescent="0.25">
      <c r="A12" s="66"/>
      <c r="B12" s="10"/>
      <c r="C12" s="10"/>
      <c r="D12" s="10"/>
      <c r="E12" s="10"/>
      <c r="F12" s="10" t="str">
        <f t="shared" si="0"/>
        <v/>
      </c>
      <c r="G12" s="10"/>
      <c r="H12" s="10" t="str">
        <f t="shared" si="1"/>
        <v/>
      </c>
      <c r="I12" s="32">
        <f t="shared" si="2"/>
        <v>0</v>
      </c>
      <c r="J12" s="17" t="str">
        <f t="shared" si="3"/>
        <v/>
      </c>
      <c r="K12" s="10"/>
      <c r="L12" s="10"/>
      <c r="M12" s="15"/>
      <c r="N12" s="10"/>
      <c r="O12" s="12"/>
      <c r="P12" s="12"/>
      <c r="Q12" s="12"/>
      <c r="R12" s="12"/>
      <c r="S12" s="12"/>
      <c r="T12" s="33"/>
      <c r="U12" s="32"/>
      <c r="V12" s="10" t="str">
        <f t="shared" si="4"/>
        <v/>
      </c>
      <c r="W12" s="10"/>
      <c r="X12" s="10" t="str">
        <f t="shared" si="5"/>
        <v/>
      </c>
      <c r="Y12" s="13">
        <f t="shared" ref="Y12" si="9">+U12*W12</f>
        <v>0</v>
      </c>
      <c r="Z12" s="17" t="str">
        <f t="shared" si="7"/>
        <v/>
      </c>
      <c r="AA12" s="62" t="str">
        <f t="shared" si="8"/>
        <v/>
      </c>
    </row>
    <row r="13" spans="1:27" ht="98.25" customHeight="1" x14ac:dyDescent="0.3">
      <c r="A13" s="66"/>
      <c r="B13" s="10"/>
      <c r="C13" s="10"/>
      <c r="D13" s="10"/>
      <c r="E13" s="10"/>
      <c r="F13" s="10" t="str">
        <f t="shared" ref="F13:F16" si="10">IF(E13=4,"BAJO",IF(E13=6,"MEDIO",IF(E13=8,"ALTO",IF(E13=10,"MUY ALTO",""))))</f>
        <v/>
      </c>
      <c r="G13" s="10"/>
      <c r="H13" s="10" t="str">
        <f t="shared" ref="H13:H16" si="11">IF(G13=4,"BAJA",IF(G13=6,"MEDIA",IF(G13=8,"ALTA",IF(G13=10,"MUY ALTA",""))))</f>
        <v/>
      </c>
      <c r="I13" s="32">
        <f t="shared" ref="I13:I16" si="12">+E13*G13</f>
        <v>0</v>
      </c>
      <c r="J13" s="17" t="str">
        <f t="shared" ref="J13:J16" si="13">IF(I13=0,"",IF(I13&lt;=24,"BAJO",IF(I13&lt;=40,"MEDIO",IF(I13&lt;=64,"ALTO",IF(I13&lt;=100,"MUY ALTO","")))))</f>
        <v/>
      </c>
      <c r="K13" s="10"/>
      <c r="L13" s="10"/>
      <c r="M13" s="15"/>
      <c r="N13" s="10"/>
      <c r="O13" s="12"/>
      <c r="P13" s="12"/>
      <c r="Q13" s="12"/>
      <c r="R13" s="12"/>
      <c r="S13" s="12"/>
      <c r="T13" s="33"/>
      <c r="U13" s="32"/>
      <c r="V13" s="10" t="str">
        <f t="shared" ref="V13:V16" si="14">IF(U13=4,"BAJO",IF(U13=6,"MEDIO",IF(U13=8,"ALTO",IF(U13=10,"MUY ALTO",""))))</f>
        <v/>
      </c>
      <c r="W13" s="10"/>
      <c r="X13" s="10" t="str">
        <f t="shared" ref="X13:X16" si="15">IF(W13=4,"BAJA",IF(W13=6,"MEDIA",IF(W13=8,"ALTA",IF(W13=10,"MUY ALTA",""))))</f>
        <v/>
      </c>
      <c r="Y13" s="13">
        <f t="shared" ref="Y13:Y16" si="16">+U13*W13</f>
        <v>0</v>
      </c>
      <c r="Z13" s="17" t="str">
        <f t="shared" ref="Z13:Z16" si="17">IF(Y13=0,"",IF(Y13&lt;=24,"BAJO",IF(Y13&lt;=40,"MEDIO",IF(Y13&lt;=64,"ALTO",IF(Y13&lt;=100,"MUY ALTO","")))))</f>
        <v/>
      </c>
      <c r="AA13" s="62" t="str">
        <f t="shared" ref="AA13:AA16" si="18">IF(OR(I13=0,Y13=0),"",IF(((I13-Y13)/(I13-24))&gt;1,1,((I13-Y13)/(I13-24))))</f>
        <v/>
      </c>
    </row>
    <row r="14" spans="1:27" ht="98.25" customHeight="1" x14ac:dyDescent="0.3">
      <c r="A14" s="66"/>
      <c r="B14" s="10"/>
      <c r="C14" s="10"/>
      <c r="D14" s="10"/>
      <c r="E14" s="10"/>
      <c r="F14" s="10" t="str">
        <f t="shared" si="10"/>
        <v/>
      </c>
      <c r="G14" s="10"/>
      <c r="H14" s="10" t="str">
        <f t="shared" si="11"/>
        <v/>
      </c>
      <c r="I14" s="32">
        <f t="shared" si="12"/>
        <v>0</v>
      </c>
      <c r="J14" s="17" t="str">
        <f t="shared" si="13"/>
        <v/>
      </c>
      <c r="K14" s="10"/>
      <c r="L14" s="10"/>
      <c r="M14" s="15"/>
      <c r="N14" s="10"/>
      <c r="O14" s="12"/>
      <c r="P14" s="12"/>
      <c r="Q14" s="12"/>
      <c r="R14" s="12"/>
      <c r="S14" s="12"/>
      <c r="T14" s="33"/>
      <c r="U14" s="32"/>
      <c r="V14" s="10" t="str">
        <f t="shared" si="14"/>
        <v/>
      </c>
      <c r="W14" s="10"/>
      <c r="X14" s="10" t="str">
        <f t="shared" si="15"/>
        <v/>
      </c>
      <c r="Y14" s="13">
        <f t="shared" si="16"/>
        <v>0</v>
      </c>
      <c r="Z14" s="17" t="str">
        <f t="shared" si="17"/>
        <v/>
      </c>
      <c r="AA14" s="62" t="str">
        <f t="shared" si="18"/>
        <v/>
      </c>
    </row>
    <row r="15" spans="1:27" ht="98.25" customHeight="1" x14ac:dyDescent="0.3">
      <c r="A15" s="66"/>
      <c r="B15" s="10"/>
      <c r="C15" s="10"/>
      <c r="D15" s="10"/>
      <c r="E15" s="10"/>
      <c r="F15" s="10" t="str">
        <f t="shared" si="10"/>
        <v/>
      </c>
      <c r="G15" s="10"/>
      <c r="H15" s="10" t="str">
        <f t="shared" si="11"/>
        <v/>
      </c>
      <c r="I15" s="32">
        <f t="shared" si="12"/>
        <v>0</v>
      </c>
      <c r="J15" s="17" t="str">
        <f t="shared" si="13"/>
        <v/>
      </c>
      <c r="K15" s="10"/>
      <c r="L15" s="10"/>
      <c r="M15" s="15"/>
      <c r="N15" s="10"/>
      <c r="O15" s="12"/>
      <c r="P15" s="12"/>
      <c r="Q15" s="12"/>
      <c r="R15" s="12"/>
      <c r="S15" s="12"/>
      <c r="T15" s="33"/>
      <c r="U15" s="32"/>
      <c r="V15" s="10" t="str">
        <f t="shared" si="14"/>
        <v/>
      </c>
      <c r="W15" s="10"/>
      <c r="X15" s="10" t="str">
        <f t="shared" si="15"/>
        <v/>
      </c>
      <c r="Y15" s="13">
        <f t="shared" si="16"/>
        <v>0</v>
      </c>
      <c r="Z15" s="17" t="str">
        <f t="shared" si="17"/>
        <v/>
      </c>
      <c r="AA15" s="62" t="str">
        <f t="shared" si="18"/>
        <v/>
      </c>
    </row>
    <row r="16" spans="1:27" ht="98.25" customHeight="1" x14ac:dyDescent="0.3">
      <c r="A16" s="66"/>
      <c r="B16" s="10"/>
      <c r="C16" s="10"/>
      <c r="D16" s="10"/>
      <c r="E16" s="10"/>
      <c r="F16" s="10" t="str">
        <f t="shared" si="10"/>
        <v/>
      </c>
      <c r="G16" s="10"/>
      <c r="H16" s="10" t="str">
        <f t="shared" si="11"/>
        <v/>
      </c>
      <c r="I16" s="32">
        <f t="shared" si="12"/>
        <v>0</v>
      </c>
      <c r="J16" s="17" t="str">
        <f t="shared" si="13"/>
        <v/>
      </c>
      <c r="K16" s="10"/>
      <c r="L16" s="10"/>
      <c r="M16" s="15"/>
      <c r="N16" s="10"/>
      <c r="O16" s="12"/>
      <c r="P16" s="12"/>
      <c r="Q16" s="12"/>
      <c r="R16" s="12"/>
      <c r="S16" s="12"/>
      <c r="T16" s="33"/>
      <c r="U16" s="32"/>
      <c r="V16" s="10" t="str">
        <f t="shared" si="14"/>
        <v/>
      </c>
      <c r="W16" s="10"/>
      <c r="X16" s="10" t="str">
        <f t="shared" si="15"/>
        <v/>
      </c>
      <c r="Y16" s="13">
        <f t="shared" si="16"/>
        <v>0</v>
      </c>
      <c r="Z16" s="17" t="str">
        <f t="shared" si="17"/>
        <v/>
      </c>
      <c r="AA16" s="62" t="str">
        <f t="shared" si="18"/>
        <v/>
      </c>
    </row>
    <row r="19" spans="1:27" ht="22.5" customHeight="1" x14ac:dyDescent="0.3">
      <c r="E19"/>
      <c r="F19"/>
      <c r="H19"/>
      <c r="I19" s="118" t="s">
        <v>241</v>
      </c>
      <c r="J19" s="118"/>
      <c r="K19" s="118"/>
      <c r="L19" s="118"/>
      <c r="M19" s="118" t="s">
        <v>242</v>
      </c>
      <c r="N19" s="118"/>
      <c r="O19" s="118"/>
      <c r="P19" s="118" t="s">
        <v>2</v>
      </c>
      <c r="Q19" s="118"/>
      <c r="R19" s="118"/>
      <c r="S19" s="118"/>
    </row>
    <row r="20" spans="1:27" ht="55.5" customHeight="1" x14ac:dyDescent="0.3">
      <c r="E20"/>
      <c r="F20"/>
      <c r="H20"/>
      <c r="I20" s="119" t="s">
        <v>243</v>
      </c>
      <c r="J20" s="119"/>
      <c r="K20" s="119"/>
      <c r="L20" s="119"/>
      <c r="M20" s="119" t="s">
        <v>244</v>
      </c>
      <c r="N20" s="119"/>
      <c r="O20" s="119"/>
      <c r="P20" s="119" t="s">
        <v>245</v>
      </c>
      <c r="Q20" s="119"/>
      <c r="R20" s="119"/>
      <c r="S20" s="119"/>
    </row>
    <row r="23" spans="1:27" s="74" customFormat="1" ht="19.95" customHeight="1" x14ac:dyDescent="0.3">
      <c r="A23" s="70" t="s">
        <v>238</v>
      </c>
      <c r="B23" s="71"/>
      <c r="C23" s="72"/>
      <c r="D23" s="72"/>
      <c r="E23" s="72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2"/>
      <c r="V23" s="71"/>
      <c r="W23" s="71"/>
      <c r="X23" s="71"/>
      <c r="Y23" s="71"/>
      <c r="Z23" s="71"/>
      <c r="AA23" s="73"/>
    </row>
    <row r="24" spans="1:27" s="74" customFormat="1" ht="19.95" customHeight="1" x14ac:dyDescent="0.3">
      <c r="A24" s="75" t="s">
        <v>240</v>
      </c>
      <c r="C24" s="76"/>
      <c r="D24" s="76"/>
      <c r="E24" s="76"/>
      <c r="T24" s="76"/>
      <c r="U24" s="76"/>
      <c r="AA24" s="77"/>
    </row>
    <row r="25" spans="1:27" s="74" customFormat="1" ht="19.95" customHeight="1" x14ac:dyDescent="0.3">
      <c r="A25" s="78" t="s">
        <v>246</v>
      </c>
      <c r="B25" s="79"/>
      <c r="C25" s="80"/>
      <c r="D25" s="80"/>
      <c r="E25" s="80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80"/>
      <c r="U25" s="80"/>
      <c r="V25" s="79"/>
      <c r="W25" s="79"/>
      <c r="X25" s="79"/>
      <c r="Y25" s="79"/>
      <c r="Z25" s="79"/>
      <c r="AA25" s="81"/>
    </row>
  </sheetData>
  <mergeCells count="32">
    <mergeCell ref="U9:V9"/>
    <mergeCell ref="W9:X9"/>
    <mergeCell ref="Y9:Z9"/>
    <mergeCell ref="A1:D3"/>
    <mergeCell ref="E1:AA3"/>
    <mergeCell ref="AA9:AA10"/>
    <mergeCell ref="T7:AA8"/>
    <mergeCell ref="K7:Q8"/>
    <mergeCell ref="K9:K10"/>
    <mergeCell ref="O9:P9"/>
    <mergeCell ref="Q9:Q10"/>
    <mergeCell ref="T9:T10"/>
    <mergeCell ref="R9:R10"/>
    <mergeCell ref="S9:S10"/>
    <mergeCell ref="N9:N10"/>
    <mergeCell ref="A9:A10"/>
    <mergeCell ref="R7:S8"/>
    <mergeCell ref="A7:J8"/>
    <mergeCell ref="B9:B10"/>
    <mergeCell ref="C9:C10"/>
    <mergeCell ref="M9:M10"/>
    <mergeCell ref="D9:D10"/>
    <mergeCell ref="L9:L10"/>
    <mergeCell ref="E9:F9"/>
    <mergeCell ref="G9:H9"/>
    <mergeCell ref="I9:J9"/>
    <mergeCell ref="I19:L19"/>
    <mergeCell ref="I20:L20"/>
    <mergeCell ref="M19:O19"/>
    <mergeCell ref="P19:S19"/>
    <mergeCell ref="M20:O20"/>
    <mergeCell ref="P20:S20"/>
  </mergeCells>
  <conditionalFormatting sqref="F11:F16 V11:V16">
    <cfRule type="cellIs" dxfId="10" priority="20" operator="between">
      <formula>0</formula>
      <formula>24</formula>
    </cfRule>
  </conditionalFormatting>
  <conditionalFormatting sqref="I20 M20 P20">
    <cfRule type="expression" dxfId="9" priority="1">
      <formula>$H$85=1</formula>
    </cfRule>
  </conditionalFormatting>
  <conditionalFormatting sqref="J11:J16">
    <cfRule type="containsBlanks" dxfId="8" priority="21" stopIfTrue="1">
      <formula>LEN(TRIM(J11))=0</formula>
    </cfRule>
    <cfRule type="cellIs" dxfId="7" priority="22" stopIfTrue="1" operator="equal">
      <formula>"Alto"</formula>
    </cfRule>
    <cfRule type="cellIs" dxfId="6" priority="23" stopIfTrue="1" operator="equal">
      <formula>"Medio"</formula>
    </cfRule>
    <cfRule type="cellIs" dxfId="5" priority="24" stopIfTrue="1" operator="equal">
      <formula>"Bajo"</formula>
    </cfRule>
  </conditionalFormatting>
  <conditionalFormatting sqref="Z11:Z16">
    <cfRule type="containsBlanks" dxfId="4" priority="4" stopIfTrue="1">
      <formula>LEN(TRIM(Z11))=0</formula>
    </cfRule>
  </conditionalFormatting>
  <conditionalFormatting sqref="Z11:Z16">
    <cfRule type="cellIs" dxfId="3" priority="31" stopIfTrue="1" operator="equal">
      <formula>"Muy Alto"</formula>
    </cfRule>
    <cfRule type="cellIs" dxfId="2" priority="32" stopIfTrue="1" operator="equal">
      <formula>"Alto"</formula>
    </cfRule>
    <cfRule type="cellIs" dxfId="1" priority="33" stopIfTrue="1" operator="equal">
      <formula>"Medio"</formula>
    </cfRule>
    <cfRule type="cellIs" dxfId="0" priority="34" stopIfTrue="1" operator="equal">
      <formula>"Bajo"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3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C13E18-B3AA-4ED0-9D5E-ECC42637C235}">
          <x14:formula1>
            <xm:f>Anexos!$G$4:$G$7</xm:f>
          </x14:formula1>
          <xm:sqref>E11:E16 U11:U16</xm:sqref>
        </x14:dataValidation>
        <x14:dataValidation type="list" allowBlank="1" showInputMessage="1" showErrorMessage="1" xr:uid="{DA6FA061-D7AE-4F8C-8A15-C511A695B971}">
          <x14:formula1>
            <xm:f>Anexos!$B$4:$B$7</xm:f>
          </x14:formula1>
          <xm:sqref>G11:G16 W11:W16</xm:sqref>
        </x14:dataValidation>
        <x14:dataValidation type="list" allowBlank="1" showInputMessage="1" showErrorMessage="1" xr:uid="{8F7B0F8E-07CA-47A6-89FF-40C8954BEE70}">
          <x14:formula1>
            <xm:f>Anexos!$C$12:$C$16</xm:f>
          </x14:formula1>
          <xm:sqref>K11:K16</xm:sqref>
        </x14:dataValidation>
        <x14:dataValidation type="list" allowBlank="1" showInputMessage="1" showErrorMessage="1" xr:uid="{C410F54C-C775-45DE-8979-BDEF57B1F7BD}">
          <x14:formula1>
            <xm:f>ControlesA!$A$3:$A$95</xm:f>
          </x14:formula1>
          <xm:sqref>L11:L16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5"/>
  <sheetViews>
    <sheetView showGridLines="0" zoomScaleNormal="100" workbookViewId="0">
      <selection activeCell="A9" sqref="A9"/>
    </sheetView>
  </sheetViews>
  <sheetFormatPr baseColWidth="10" defaultColWidth="11.44140625" defaultRowHeight="14.4" x14ac:dyDescent="0.3"/>
  <cols>
    <col min="1" max="1" width="77" bestFit="1" customWidth="1"/>
  </cols>
  <sheetData>
    <row r="1" spans="1:1" x14ac:dyDescent="0.3">
      <c r="A1" s="9" t="s">
        <v>70</v>
      </c>
    </row>
    <row r="2" spans="1:1" x14ac:dyDescent="0.3">
      <c r="A2" s="2"/>
    </row>
    <row r="3" spans="1:1" x14ac:dyDescent="0.3">
      <c r="A3" s="34" t="s">
        <v>77</v>
      </c>
    </row>
    <row r="4" spans="1:1" x14ac:dyDescent="0.3">
      <c r="A4" s="34" t="s">
        <v>78</v>
      </c>
    </row>
    <row r="5" spans="1:1" x14ac:dyDescent="0.3">
      <c r="A5" s="34" t="s">
        <v>79</v>
      </c>
    </row>
    <row r="6" spans="1:1" x14ac:dyDescent="0.3">
      <c r="A6" s="34" t="s">
        <v>80</v>
      </c>
    </row>
    <row r="7" spans="1:1" x14ac:dyDescent="0.3">
      <c r="A7" s="34" t="s">
        <v>81</v>
      </c>
    </row>
    <row r="8" spans="1:1" x14ac:dyDescent="0.3">
      <c r="A8" s="34" t="s">
        <v>82</v>
      </c>
    </row>
    <row r="9" spans="1:1" x14ac:dyDescent="0.3">
      <c r="A9" s="34" t="s">
        <v>83</v>
      </c>
    </row>
    <row r="10" spans="1:1" x14ac:dyDescent="0.3">
      <c r="A10" s="34" t="s">
        <v>84</v>
      </c>
    </row>
    <row r="11" spans="1:1" x14ac:dyDescent="0.3">
      <c r="A11" s="34" t="s">
        <v>85</v>
      </c>
    </row>
    <row r="12" spans="1:1" x14ac:dyDescent="0.3">
      <c r="A12" s="34" t="s">
        <v>86</v>
      </c>
    </row>
    <row r="13" spans="1:1" x14ac:dyDescent="0.3">
      <c r="A13" s="34" t="s">
        <v>87</v>
      </c>
    </row>
    <row r="14" spans="1:1" x14ac:dyDescent="0.3">
      <c r="A14" s="34" t="s">
        <v>88</v>
      </c>
    </row>
    <row r="15" spans="1:1" x14ac:dyDescent="0.3">
      <c r="A15" s="34" t="s">
        <v>89</v>
      </c>
    </row>
    <row r="16" spans="1:1" x14ac:dyDescent="0.3">
      <c r="A16" s="34" t="s">
        <v>90</v>
      </c>
    </row>
    <row r="17" spans="1:1" x14ac:dyDescent="0.3">
      <c r="A17" s="34" t="s">
        <v>91</v>
      </c>
    </row>
    <row r="18" spans="1:1" x14ac:dyDescent="0.3">
      <c r="A18" s="35" t="s">
        <v>92</v>
      </c>
    </row>
    <row r="19" spans="1:1" x14ac:dyDescent="0.3">
      <c r="A19" s="36" t="s">
        <v>93</v>
      </c>
    </row>
    <row r="20" spans="1:1" x14ac:dyDescent="0.3">
      <c r="A20" s="36" t="s">
        <v>94</v>
      </c>
    </row>
    <row r="21" spans="1:1" x14ac:dyDescent="0.3">
      <c r="A21" s="36" t="s">
        <v>95</v>
      </c>
    </row>
    <row r="22" spans="1:1" x14ac:dyDescent="0.3">
      <c r="A22" s="36" t="s">
        <v>96</v>
      </c>
    </row>
    <row r="23" spans="1:1" x14ac:dyDescent="0.3">
      <c r="A23" s="36" t="s">
        <v>97</v>
      </c>
    </row>
    <row r="24" spans="1:1" x14ac:dyDescent="0.3">
      <c r="A24" s="36" t="s">
        <v>98</v>
      </c>
    </row>
    <row r="25" spans="1:1" x14ac:dyDescent="0.3">
      <c r="A25" s="36" t="s">
        <v>99</v>
      </c>
    </row>
    <row r="26" spans="1:1" x14ac:dyDescent="0.3">
      <c r="A26" s="36" t="s">
        <v>100</v>
      </c>
    </row>
    <row r="27" spans="1:1" x14ac:dyDescent="0.3">
      <c r="A27" s="36" t="s">
        <v>101</v>
      </c>
    </row>
    <row r="28" spans="1:1" x14ac:dyDescent="0.3">
      <c r="A28" s="36" t="s">
        <v>102</v>
      </c>
    </row>
    <row r="29" spans="1:1" x14ac:dyDescent="0.3">
      <c r="A29" s="36" t="s">
        <v>103</v>
      </c>
    </row>
    <row r="30" spans="1:1" x14ac:dyDescent="0.3">
      <c r="A30" s="36" t="s">
        <v>104</v>
      </c>
    </row>
    <row r="31" spans="1:1" x14ac:dyDescent="0.3">
      <c r="A31" s="36" t="s">
        <v>105</v>
      </c>
    </row>
    <row r="32" spans="1:1" x14ac:dyDescent="0.3">
      <c r="A32" s="37" t="s">
        <v>106</v>
      </c>
    </row>
    <row r="33" spans="1:1" x14ac:dyDescent="0.3">
      <c r="A33" s="36" t="s">
        <v>107</v>
      </c>
    </row>
    <row r="34" spans="1:1" x14ac:dyDescent="0.3">
      <c r="A34" s="36" t="s">
        <v>108</v>
      </c>
    </row>
    <row r="35" spans="1:1" x14ac:dyDescent="0.3">
      <c r="A35" s="36" t="s">
        <v>109</v>
      </c>
    </row>
    <row r="36" spans="1:1" x14ac:dyDescent="0.3">
      <c r="A36" s="36" t="s">
        <v>110</v>
      </c>
    </row>
    <row r="37" spans="1:1" x14ac:dyDescent="0.3">
      <c r="A37" s="36" t="s">
        <v>111</v>
      </c>
    </row>
    <row r="38" spans="1:1" x14ac:dyDescent="0.3">
      <c r="A38" s="36" t="s">
        <v>112</v>
      </c>
    </row>
    <row r="39" spans="1:1" x14ac:dyDescent="0.3">
      <c r="A39" s="36" t="s">
        <v>113</v>
      </c>
    </row>
    <row r="40" spans="1:1" x14ac:dyDescent="0.3">
      <c r="A40" s="36" t="s">
        <v>114</v>
      </c>
    </row>
    <row r="41" spans="1:1" x14ac:dyDescent="0.3">
      <c r="A41" s="36" t="s">
        <v>115</v>
      </c>
    </row>
    <row r="42" spans="1:1" x14ac:dyDescent="0.3">
      <c r="A42" s="36" t="s">
        <v>116</v>
      </c>
    </row>
    <row r="43" spans="1:1" x14ac:dyDescent="0.3">
      <c r="A43" s="36" t="s">
        <v>117</v>
      </c>
    </row>
    <row r="44" spans="1:1" x14ac:dyDescent="0.3">
      <c r="A44" s="36" t="s">
        <v>118</v>
      </c>
    </row>
    <row r="45" spans="1:1" x14ac:dyDescent="0.3">
      <c r="A45" s="36" t="s">
        <v>119</v>
      </c>
    </row>
    <row r="46" spans="1:1" x14ac:dyDescent="0.3">
      <c r="A46" s="36" t="s">
        <v>120</v>
      </c>
    </row>
    <row r="47" spans="1:1" x14ac:dyDescent="0.3">
      <c r="A47" s="37" t="s">
        <v>121</v>
      </c>
    </row>
    <row r="48" spans="1:1" x14ac:dyDescent="0.3">
      <c r="A48" s="36" t="s">
        <v>122</v>
      </c>
    </row>
    <row r="49" spans="1:1" x14ac:dyDescent="0.3">
      <c r="A49" s="36" t="s">
        <v>123</v>
      </c>
    </row>
    <row r="50" spans="1:1" x14ac:dyDescent="0.3">
      <c r="A50" s="36" t="s">
        <v>124</v>
      </c>
    </row>
    <row r="51" spans="1:1" x14ac:dyDescent="0.3">
      <c r="A51" s="36" t="s">
        <v>125</v>
      </c>
    </row>
    <row r="52" spans="1:1" x14ac:dyDescent="0.3">
      <c r="A52" s="36" t="s">
        <v>126</v>
      </c>
    </row>
    <row r="53" spans="1:1" x14ac:dyDescent="0.3">
      <c r="A53" s="36" t="s">
        <v>127</v>
      </c>
    </row>
    <row r="54" spans="1:1" x14ac:dyDescent="0.3">
      <c r="A54" s="36" t="s">
        <v>128</v>
      </c>
    </row>
    <row r="55" spans="1:1" x14ac:dyDescent="0.3">
      <c r="A55" s="36" t="s">
        <v>129</v>
      </c>
    </row>
    <row r="56" spans="1:1" x14ac:dyDescent="0.3">
      <c r="A56" s="36" t="s">
        <v>130</v>
      </c>
    </row>
    <row r="57" spans="1:1" x14ac:dyDescent="0.3">
      <c r="A57" s="36" t="s">
        <v>131</v>
      </c>
    </row>
    <row r="58" spans="1:1" x14ac:dyDescent="0.3">
      <c r="A58" s="36" t="s">
        <v>132</v>
      </c>
    </row>
    <row r="59" spans="1:1" x14ac:dyDescent="0.3">
      <c r="A59" s="36" t="s">
        <v>133</v>
      </c>
    </row>
    <row r="60" spans="1:1" x14ac:dyDescent="0.3">
      <c r="A60" s="36" t="s">
        <v>134</v>
      </c>
    </row>
    <row r="61" spans="1:1" x14ac:dyDescent="0.3">
      <c r="A61" s="37" t="s">
        <v>135</v>
      </c>
    </row>
    <row r="62" spans="1:1" x14ac:dyDescent="0.3">
      <c r="A62" s="36" t="s">
        <v>136</v>
      </c>
    </row>
    <row r="63" spans="1:1" x14ac:dyDescent="0.3">
      <c r="A63" s="36" t="s">
        <v>137</v>
      </c>
    </row>
    <row r="64" spans="1:1" x14ac:dyDescent="0.3">
      <c r="A64" s="36" t="s">
        <v>138</v>
      </c>
    </row>
    <row r="65" spans="1:1" x14ac:dyDescent="0.3">
      <c r="A65" s="36" t="s">
        <v>139</v>
      </c>
    </row>
    <row r="66" spans="1:1" x14ac:dyDescent="0.3">
      <c r="A66" s="36" t="s">
        <v>140</v>
      </c>
    </row>
    <row r="67" spans="1:1" x14ac:dyDescent="0.3">
      <c r="A67" s="36" t="s">
        <v>141</v>
      </c>
    </row>
    <row r="68" spans="1:1" x14ac:dyDescent="0.3">
      <c r="A68" s="36" t="s">
        <v>142</v>
      </c>
    </row>
    <row r="69" spans="1:1" x14ac:dyDescent="0.3">
      <c r="A69" s="36" t="s">
        <v>143</v>
      </c>
    </row>
    <row r="70" spans="1:1" x14ac:dyDescent="0.3">
      <c r="A70" s="36" t="s">
        <v>144</v>
      </c>
    </row>
    <row r="71" spans="1:1" x14ac:dyDescent="0.3">
      <c r="A71" s="36" t="s">
        <v>145</v>
      </c>
    </row>
    <row r="72" spans="1:1" x14ac:dyDescent="0.3">
      <c r="A72" s="36" t="s">
        <v>146</v>
      </c>
    </row>
    <row r="73" spans="1:1" x14ac:dyDescent="0.3">
      <c r="A73" s="36" t="s">
        <v>147</v>
      </c>
    </row>
    <row r="74" spans="1:1" x14ac:dyDescent="0.3">
      <c r="A74" s="36" t="s">
        <v>148</v>
      </c>
    </row>
    <row r="75" spans="1:1" x14ac:dyDescent="0.3">
      <c r="A75" s="36" t="s">
        <v>149</v>
      </c>
    </row>
    <row r="76" spans="1:1" x14ac:dyDescent="0.3">
      <c r="A76" s="36" t="s">
        <v>150</v>
      </c>
    </row>
    <row r="77" spans="1:1" x14ac:dyDescent="0.3">
      <c r="A77" s="37" t="s">
        <v>151</v>
      </c>
    </row>
    <row r="78" spans="1:1" x14ac:dyDescent="0.3">
      <c r="A78" s="36" t="s">
        <v>152</v>
      </c>
    </row>
    <row r="79" spans="1:1" x14ac:dyDescent="0.3">
      <c r="A79" s="36" t="s">
        <v>153</v>
      </c>
    </row>
    <row r="80" spans="1:1" x14ac:dyDescent="0.3">
      <c r="A80" s="36" t="s">
        <v>154</v>
      </c>
    </row>
    <row r="81" spans="1:1" x14ac:dyDescent="0.3">
      <c r="A81" s="36" t="s">
        <v>155</v>
      </c>
    </row>
    <row r="82" spans="1:1" x14ac:dyDescent="0.3">
      <c r="A82" s="36" t="s">
        <v>156</v>
      </c>
    </row>
    <row r="83" spans="1:1" x14ac:dyDescent="0.3">
      <c r="A83" s="36" t="s">
        <v>157</v>
      </c>
    </row>
    <row r="84" spans="1:1" x14ac:dyDescent="0.3">
      <c r="A84" s="36" t="s">
        <v>158</v>
      </c>
    </row>
    <row r="85" spans="1:1" x14ac:dyDescent="0.3">
      <c r="A85" s="36" t="s">
        <v>159</v>
      </c>
    </row>
    <row r="86" spans="1:1" x14ac:dyDescent="0.3">
      <c r="A86" s="36" t="s">
        <v>160</v>
      </c>
    </row>
    <row r="87" spans="1:1" x14ac:dyDescent="0.3">
      <c r="A87" s="36" t="s">
        <v>161</v>
      </c>
    </row>
    <row r="88" spans="1:1" x14ac:dyDescent="0.3">
      <c r="A88" s="36" t="s">
        <v>162</v>
      </c>
    </row>
    <row r="89" spans="1:1" x14ac:dyDescent="0.3">
      <c r="A89" s="36" t="s">
        <v>163</v>
      </c>
    </row>
    <row r="90" spans="1:1" x14ac:dyDescent="0.3">
      <c r="A90" s="36" t="s">
        <v>164</v>
      </c>
    </row>
    <row r="91" spans="1:1" x14ac:dyDescent="0.3">
      <c r="A91" s="36" t="s">
        <v>165</v>
      </c>
    </row>
    <row r="92" spans="1:1" x14ac:dyDescent="0.3">
      <c r="A92" s="36" t="s">
        <v>166</v>
      </c>
    </row>
    <row r="93" spans="1:1" x14ac:dyDescent="0.3">
      <c r="A93" s="36" t="s">
        <v>167</v>
      </c>
    </row>
    <row r="94" spans="1:1" x14ac:dyDescent="0.3">
      <c r="A94" s="36" t="s">
        <v>168</v>
      </c>
    </row>
    <row r="95" spans="1:1" x14ac:dyDescent="0.3">
      <c r="A95" s="37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C6F5E-B712-46DE-BB83-6052FD248AD2}">
  <dimension ref="A1:K16"/>
  <sheetViews>
    <sheetView topLeftCell="A12" workbookViewId="0">
      <selection activeCell="C12" sqref="C12"/>
    </sheetView>
  </sheetViews>
  <sheetFormatPr baseColWidth="10" defaultRowHeight="14.4" x14ac:dyDescent="0.3"/>
  <cols>
    <col min="1" max="2" width="6.6640625" bestFit="1" customWidth="1"/>
    <col min="3" max="3" width="19.5546875" customWidth="1"/>
    <col min="4" max="4" width="17.6640625" customWidth="1"/>
    <col min="6" max="6" width="7.5546875" bestFit="1" customWidth="1"/>
    <col min="8" max="8" width="41.6640625" customWidth="1"/>
    <col min="10" max="10" width="20.88671875" bestFit="1" customWidth="1"/>
    <col min="11" max="11" width="15.5546875" bestFit="1" customWidth="1"/>
  </cols>
  <sheetData>
    <row r="1" spans="1:11" ht="15" thickBot="1" x14ac:dyDescent="0.35"/>
    <row r="2" spans="1:11" ht="15" thickBot="1" x14ac:dyDescent="0.35">
      <c r="A2" s="139" t="s">
        <v>69</v>
      </c>
      <c r="B2" s="141"/>
      <c r="C2" s="141"/>
      <c r="D2" s="142"/>
      <c r="F2" s="139" t="s">
        <v>7</v>
      </c>
      <c r="G2" s="141"/>
      <c r="H2" s="141"/>
      <c r="J2" s="143" t="s">
        <v>76</v>
      </c>
      <c r="K2" s="143"/>
    </row>
    <row r="3" spans="1:11" ht="15" thickBot="1" x14ac:dyDescent="0.35">
      <c r="A3" s="38" t="s">
        <v>75</v>
      </c>
      <c r="B3" s="39" t="s">
        <v>74</v>
      </c>
      <c r="C3" s="139" t="s">
        <v>170</v>
      </c>
      <c r="D3" s="140"/>
      <c r="F3" s="38" t="s">
        <v>75</v>
      </c>
      <c r="G3" s="39" t="s">
        <v>74</v>
      </c>
      <c r="H3" s="44" t="s">
        <v>170</v>
      </c>
      <c r="J3" s="54" t="s">
        <v>189</v>
      </c>
      <c r="K3" s="55" t="s">
        <v>190</v>
      </c>
    </row>
    <row r="4" spans="1:11" ht="55.8" thickBot="1" x14ac:dyDescent="0.35">
      <c r="A4" s="40" t="s">
        <v>171</v>
      </c>
      <c r="B4" s="41">
        <v>4</v>
      </c>
      <c r="C4" s="42" t="s">
        <v>172</v>
      </c>
      <c r="D4" s="41" t="s">
        <v>173</v>
      </c>
      <c r="F4" s="40" t="s">
        <v>11</v>
      </c>
      <c r="G4" s="41">
        <v>4</v>
      </c>
      <c r="H4" s="45" t="s">
        <v>183</v>
      </c>
      <c r="J4" s="46" t="s">
        <v>191</v>
      </c>
      <c r="K4" s="47" t="s">
        <v>192</v>
      </c>
    </row>
    <row r="5" spans="1:11" ht="55.8" thickBot="1" x14ac:dyDescent="0.35">
      <c r="A5" s="40" t="s">
        <v>174</v>
      </c>
      <c r="B5" s="41">
        <v>6</v>
      </c>
      <c r="C5" s="43" t="s">
        <v>175</v>
      </c>
      <c r="D5" s="41" t="s">
        <v>176</v>
      </c>
      <c r="F5" s="40" t="s">
        <v>184</v>
      </c>
      <c r="G5" s="41">
        <v>6</v>
      </c>
      <c r="H5" s="45" t="s">
        <v>185</v>
      </c>
      <c r="J5" s="48" t="s">
        <v>193</v>
      </c>
      <c r="K5" s="49" t="s">
        <v>194</v>
      </c>
    </row>
    <row r="6" spans="1:11" ht="55.8" thickBot="1" x14ac:dyDescent="0.35">
      <c r="A6" s="40" t="s">
        <v>177</v>
      </c>
      <c r="B6" s="41">
        <v>8</v>
      </c>
      <c r="C6" s="43" t="s">
        <v>178</v>
      </c>
      <c r="D6" s="41" t="s">
        <v>179</v>
      </c>
      <c r="F6" s="40" t="s">
        <v>9</v>
      </c>
      <c r="G6" s="41">
        <v>8</v>
      </c>
      <c r="H6" s="45" t="s">
        <v>186</v>
      </c>
      <c r="J6" s="50" t="s">
        <v>195</v>
      </c>
      <c r="K6" s="51" t="s">
        <v>196</v>
      </c>
    </row>
    <row r="7" spans="1:11" ht="55.8" thickBot="1" x14ac:dyDescent="0.35">
      <c r="A7" s="40" t="s">
        <v>180</v>
      </c>
      <c r="B7" s="41">
        <v>10</v>
      </c>
      <c r="C7" s="43" t="s">
        <v>181</v>
      </c>
      <c r="D7" s="41" t="s">
        <v>182</v>
      </c>
      <c r="F7" s="40" t="s">
        <v>187</v>
      </c>
      <c r="G7" s="41">
        <v>10</v>
      </c>
      <c r="H7" s="45" t="s">
        <v>188</v>
      </c>
      <c r="J7" s="52" t="s">
        <v>197</v>
      </c>
      <c r="K7" s="53" t="s">
        <v>198</v>
      </c>
    </row>
    <row r="9" spans="1:11" ht="15" thickBot="1" x14ac:dyDescent="0.35"/>
    <row r="10" spans="1:11" ht="15" thickBot="1" x14ac:dyDescent="0.35">
      <c r="C10" s="139" t="s">
        <v>220</v>
      </c>
      <c r="D10" s="140"/>
      <c r="F10" s="139" t="s">
        <v>218</v>
      </c>
      <c r="G10" s="141"/>
      <c r="H10" s="141"/>
      <c r="I10" s="141"/>
    </row>
    <row r="11" spans="1:11" ht="15" thickBot="1" x14ac:dyDescent="0.35">
      <c r="C11" s="56" t="s">
        <v>199</v>
      </c>
      <c r="D11" s="57" t="s">
        <v>170</v>
      </c>
      <c r="F11" s="38" t="s">
        <v>75</v>
      </c>
      <c r="G11" s="39" t="s">
        <v>74</v>
      </c>
      <c r="H11" s="139" t="s">
        <v>209</v>
      </c>
      <c r="I11" s="142"/>
    </row>
    <row r="12" spans="1:11" ht="83.4" thickBot="1" x14ac:dyDescent="0.35">
      <c r="C12" s="58" t="s">
        <v>200</v>
      </c>
      <c r="D12" s="59" t="s">
        <v>201</v>
      </c>
      <c r="F12" s="40" t="s">
        <v>171</v>
      </c>
      <c r="G12" s="41">
        <v>1</v>
      </c>
      <c r="H12" s="41" t="s">
        <v>210</v>
      </c>
      <c r="I12" s="61" t="s">
        <v>211</v>
      </c>
    </row>
    <row r="13" spans="1:11" ht="97.2" thickBot="1" x14ac:dyDescent="0.35">
      <c r="C13" s="58" t="s">
        <v>202</v>
      </c>
      <c r="D13" s="59" t="s">
        <v>203</v>
      </c>
      <c r="F13" s="40" t="s">
        <v>174</v>
      </c>
      <c r="G13" s="41">
        <v>2</v>
      </c>
      <c r="H13" s="41" t="s">
        <v>212</v>
      </c>
      <c r="I13" s="61" t="s">
        <v>213</v>
      </c>
    </row>
    <row r="14" spans="1:11" ht="83.4" thickBot="1" x14ac:dyDescent="0.35">
      <c r="C14" s="58" t="s">
        <v>10</v>
      </c>
      <c r="D14" s="59" t="s">
        <v>204</v>
      </c>
      <c r="F14" s="40" t="s">
        <v>177</v>
      </c>
      <c r="G14" s="41">
        <v>3</v>
      </c>
      <c r="H14" s="41" t="s">
        <v>214</v>
      </c>
      <c r="I14" s="61" t="s">
        <v>215</v>
      </c>
    </row>
    <row r="15" spans="1:11" ht="111" thickBot="1" x14ac:dyDescent="0.35">
      <c r="C15" s="58" t="s">
        <v>205</v>
      </c>
      <c r="D15" s="59" t="s">
        <v>206</v>
      </c>
      <c r="F15" s="40" t="s">
        <v>180</v>
      </c>
      <c r="G15" s="41">
        <v>4</v>
      </c>
      <c r="H15" s="41" t="s">
        <v>216</v>
      </c>
      <c r="I15" s="61" t="s">
        <v>217</v>
      </c>
    </row>
    <row r="16" spans="1:11" ht="69.599999999999994" thickBot="1" x14ac:dyDescent="0.35">
      <c r="C16" s="58" t="s">
        <v>207</v>
      </c>
      <c r="D16" s="60" t="s">
        <v>208</v>
      </c>
    </row>
  </sheetData>
  <mergeCells count="7">
    <mergeCell ref="C3:D3"/>
    <mergeCell ref="A2:D2"/>
    <mergeCell ref="F2:H2"/>
    <mergeCell ref="J2:K2"/>
    <mergeCell ref="H11:I11"/>
    <mergeCell ref="F10:I10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B413ED17B0BE4F89170ACDD12B4B73" ma:contentTypeVersion="12" ma:contentTypeDescription="Crear nuevo documento." ma:contentTypeScope="" ma:versionID="01d925241a246e613c3681c665e74dea">
  <xsd:schema xmlns:xsd="http://www.w3.org/2001/XMLSchema" xmlns:xs="http://www.w3.org/2001/XMLSchema" xmlns:p="http://schemas.microsoft.com/office/2006/metadata/properties" xmlns:ns2="1c98f9ab-b638-4b59-9e4a-7fd3c20c2cae" xmlns:ns3="9cefc3f5-f905-483c-be6c-daf987620fe4" targetNamespace="http://schemas.microsoft.com/office/2006/metadata/properties" ma:root="true" ma:fieldsID="baa206ac1c99f0dd4950dba2c01082ea" ns2:_="" ns3:_="">
    <xsd:import namespace="1c98f9ab-b638-4b59-9e4a-7fd3c20c2cae"/>
    <xsd:import namespace="9cefc3f5-f905-483c-be6c-daf987620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8f9ab-b638-4b59-9e4a-7fd3c20c2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e6348db9-b7cf-4dd4-a241-88601c101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fc3f5-f905-483c-be6c-daf987620f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3776043-3b00-4887-952d-cc7eb324008d}" ma:internalName="TaxCatchAll" ma:showField="CatchAllData" ma:web="9cefc3f5-f905-483c-be6c-daf987620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c98f9ab-b638-4b59-9e4a-7fd3c20c2cae" xsi:nil="true"/>
    <TaxCatchAll xmlns="9cefc3f5-f905-483c-be6c-daf987620fe4" xsi:nil="true"/>
    <lcf76f155ced4ddcb4097134ff3c332f xmlns="1c98f9ab-b638-4b59-9e4a-7fd3c20c2c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24A8FF-885E-4B13-B029-82A5D8776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8f9ab-b638-4b59-9e4a-7fd3c20c2cae"/>
    <ds:schemaRef ds:uri="9cefc3f5-f905-483c-be6c-daf987620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6C89D-C468-4AA0-9ABC-BBC9A62B5D18}">
  <ds:schemaRefs>
    <ds:schemaRef ds:uri="http://schemas.microsoft.com/office/2006/metadata/properties"/>
    <ds:schemaRef ds:uri="http://schemas.microsoft.com/office/infopath/2007/PartnerControls"/>
    <ds:schemaRef ds:uri="1c98f9ab-b638-4b59-9e4a-7fd3c20c2cae"/>
    <ds:schemaRef ds:uri="9cefc3f5-f905-483c-be6c-daf987620fe4"/>
  </ds:schemaRefs>
</ds:datastoreItem>
</file>

<file path=customXml/itemProps3.xml><?xml version="1.0" encoding="utf-8"?>
<ds:datastoreItem xmlns:ds="http://schemas.openxmlformats.org/officeDocument/2006/customXml" ds:itemID="{B8CA0160-A9BE-4276-8C14-45EAA6C40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Notas</vt:lpstr>
      <vt:lpstr>Oportunidades</vt:lpstr>
      <vt:lpstr>Contexto_y_PI</vt:lpstr>
      <vt:lpstr>Plan de Tratamiento</vt:lpstr>
      <vt:lpstr>ControlesA</vt:lpstr>
      <vt:lpstr>Anexos</vt:lpstr>
      <vt:lpstr>'Plan de Tratamiento'!Área_de_impresión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Franco-PC</dc:creator>
  <cp:keywords/>
  <dc:description/>
  <cp:lastModifiedBy>Oficial de Seguridad y Confianza Digital</cp:lastModifiedBy>
  <cp:revision/>
  <dcterms:created xsi:type="dcterms:W3CDTF">2015-11-21T16:54:13Z</dcterms:created>
  <dcterms:modified xsi:type="dcterms:W3CDTF">2025-03-13T22:44:25Z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0x0101004DB413ED17B0BE4F89170ACDD12B4B73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